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05" windowWidth="28515" windowHeight="13860" tabRatio="847" activeTab="3"/>
  </bookViews>
  <sheets>
    <sheet name="Istruzioni" sheetId="16" r:id="rId1"/>
    <sheet name="Modello" sheetId="4" r:id="rId2"/>
    <sheet name="CRP_1" sheetId="17" r:id="rId3"/>
    <sheet name="CRP_2" sheetId="18" r:id="rId4"/>
    <sheet name="hba1c_1" sheetId="19" r:id="rId5"/>
    <sheet name="hba1c_2" sheetId="20" r:id="rId6"/>
    <sheet name="Albumin_1" sheetId="21" r:id="rId7"/>
    <sheet name="Albumin_2" sheetId="32" r:id="rId8"/>
    <sheet name="Creatinin_1" sheetId="22" r:id="rId9"/>
    <sheet name="Creatinin_2" sheetId="33" r:id="rId10"/>
    <sheet name="cholesterin_1" sheetId="23" r:id="rId11"/>
    <sheet name="cholesterin_2" sheetId="34" r:id="rId12"/>
    <sheet name="HDL_1" sheetId="37" r:id="rId13"/>
    <sheet name="HDL_2" sheetId="38" r:id="rId14"/>
    <sheet name="Triglyceride_1" sheetId="35" r:id="rId15"/>
    <sheet name="Triglyceride_2" sheetId="36" r:id="rId16"/>
  </sheets>
  <calcPr calcId="145621"/>
</workbook>
</file>

<file path=xl/calcChain.xml><?xml version="1.0" encoding="utf-8"?>
<calcChain xmlns="http://schemas.openxmlformats.org/spreadsheetml/2006/main">
  <c r="C12" i="4" l="1"/>
  <c r="D7" i="4"/>
  <c r="D7" i="38"/>
  <c r="E43" i="38"/>
  <c r="D43" i="38"/>
  <c r="E42" i="38"/>
  <c r="D42" i="38"/>
  <c r="E41" i="38"/>
  <c r="D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E34" i="38"/>
  <c r="D34" i="38"/>
  <c r="E33" i="38"/>
  <c r="D33" i="38"/>
  <c r="E32" i="38"/>
  <c r="D32" i="38"/>
  <c r="E31" i="38"/>
  <c r="D31" i="38"/>
  <c r="E30" i="38"/>
  <c r="D30" i="38"/>
  <c r="E29" i="38"/>
  <c r="D29" i="38"/>
  <c r="E28" i="38"/>
  <c r="D28" i="38"/>
  <c r="E27" i="38"/>
  <c r="D27" i="38"/>
  <c r="E26" i="38"/>
  <c r="D26" i="38"/>
  <c r="E25" i="38"/>
  <c r="D25" i="38"/>
  <c r="E24" i="38"/>
  <c r="D24" i="38"/>
  <c r="E23" i="38"/>
  <c r="D23" i="38"/>
  <c r="E22" i="38"/>
  <c r="D22" i="38"/>
  <c r="E21" i="38"/>
  <c r="D21" i="38"/>
  <c r="E20" i="38"/>
  <c r="D20" i="38"/>
  <c r="E19" i="38"/>
  <c r="D19" i="38"/>
  <c r="B16" i="38"/>
  <c r="B15" i="38"/>
  <c r="D15" i="38" s="1"/>
  <c r="C11" i="38"/>
  <c r="C12" i="38" s="1"/>
  <c r="M5" i="38"/>
  <c r="L5" i="38"/>
  <c r="K5" i="38"/>
  <c r="J5" i="38"/>
  <c r="I5" i="38"/>
  <c r="H5" i="38"/>
  <c r="G5" i="38"/>
  <c r="E43" i="37"/>
  <c r="D43" i="37"/>
  <c r="E42" i="37"/>
  <c r="D42" i="37"/>
  <c r="E41" i="37"/>
  <c r="D41" i="37"/>
  <c r="E40" i="37"/>
  <c r="D40" i="37"/>
  <c r="E39" i="37"/>
  <c r="D39" i="37"/>
  <c r="E38" i="37"/>
  <c r="D38" i="37"/>
  <c r="E37" i="37"/>
  <c r="D37" i="37"/>
  <c r="E36" i="37"/>
  <c r="D36" i="37"/>
  <c r="E35" i="37"/>
  <c r="D35" i="37"/>
  <c r="E34" i="37"/>
  <c r="D34" i="37"/>
  <c r="E33" i="37"/>
  <c r="D33" i="37"/>
  <c r="E32" i="37"/>
  <c r="D32" i="37"/>
  <c r="E31" i="37"/>
  <c r="D31" i="37"/>
  <c r="E30" i="37"/>
  <c r="D30" i="37"/>
  <c r="E29" i="37"/>
  <c r="D29" i="37"/>
  <c r="E28" i="37"/>
  <c r="D28" i="37"/>
  <c r="E27" i="37"/>
  <c r="D27" i="37"/>
  <c r="E26" i="37"/>
  <c r="D26" i="37"/>
  <c r="E25" i="37"/>
  <c r="D25" i="37"/>
  <c r="E24" i="37"/>
  <c r="D24" i="37"/>
  <c r="E23" i="37"/>
  <c r="D23" i="37"/>
  <c r="E22" i="37"/>
  <c r="D22" i="37"/>
  <c r="E21" i="37"/>
  <c r="D21" i="37"/>
  <c r="D20" i="37"/>
  <c r="E20" i="37" s="1"/>
  <c r="E19" i="37"/>
  <c r="D19" i="37"/>
  <c r="B16" i="37"/>
  <c r="B15" i="37"/>
  <c r="D15" i="37" s="1"/>
  <c r="C11" i="37"/>
  <c r="C12" i="37" s="1"/>
  <c r="M5" i="37"/>
  <c r="L5" i="37"/>
  <c r="K5" i="37"/>
  <c r="J5" i="37"/>
  <c r="I5" i="37"/>
  <c r="H5" i="37"/>
  <c r="G5" i="37"/>
  <c r="E43" i="36"/>
  <c r="D43" i="36"/>
  <c r="E42" i="36"/>
  <c r="D42" i="36"/>
  <c r="E41" i="36"/>
  <c r="D41" i="36"/>
  <c r="E40" i="36"/>
  <c r="D40" i="36"/>
  <c r="E39" i="36"/>
  <c r="D39" i="36"/>
  <c r="E38" i="36"/>
  <c r="D38" i="36"/>
  <c r="E37" i="36"/>
  <c r="D37" i="36"/>
  <c r="E36" i="36"/>
  <c r="D36" i="36"/>
  <c r="E35" i="36"/>
  <c r="D35" i="36"/>
  <c r="E34" i="36"/>
  <c r="D34" i="36"/>
  <c r="E33" i="36"/>
  <c r="D33" i="36"/>
  <c r="E32" i="36"/>
  <c r="D32" i="36"/>
  <c r="E31" i="36"/>
  <c r="D31" i="36"/>
  <c r="E30" i="36"/>
  <c r="D30" i="36"/>
  <c r="E29" i="36"/>
  <c r="D29" i="36"/>
  <c r="E28" i="36"/>
  <c r="D28" i="36"/>
  <c r="E27" i="36"/>
  <c r="D27" i="36"/>
  <c r="E26" i="36"/>
  <c r="D26" i="36"/>
  <c r="E25" i="36"/>
  <c r="D25" i="36"/>
  <c r="E24" i="36"/>
  <c r="D24" i="36"/>
  <c r="E23" i="36"/>
  <c r="D23" i="36"/>
  <c r="E22" i="36"/>
  <c r="D22" i="36"/>
  <c r="E21" i="36"/>
  <c r="D21" i="36"/>
  <c r="E20" i="36"/>
  <c r="D20" i="36"/>
  <c r="E19" i="36"/>
  <c r="D19" i="36"/>
  <c r="B16" i="36"/>
  <c r="D16" i="36" s="1"/>
  <c r="D15" i="36"/>
  <c r="B15" i="36"/>
  <c r="C11" i="36"/>
  <c r="C12" i="36" s="1"/>
  <c r="D7" i="36"/>
  <c r="M5" i="36"/>
  <c r="L5" i="36"/>
  <c r="K5" i="36"/>
  <c r="J5" i="36"/>
  <c r="I5" i="36"/>
  <c r="H5" i="36"/>
  <c r="G5" i="36"/>
  <c r="D7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7" i="35"/>
  <c r="D37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B16" i="35"/>
  <c r="D16" i="35" s="1"/>
  <c r="B15" i="35"/>
  <c r="D15" i="35" s="1"/>
  <c r="C11" i="35"/>
  <c r="C12" i="35" s="1"/>
  <c r="M5" i="35"/>
  <c r="L5" i="35"/>
  <c r="K5" i="35"/>
  <c r="J5" i="35"/>
  <c r="I5" i="35"/>
  <c r="H5" i="35"/>
  <c r="G5" i="35"/>
  <c r="E43" i="34"/>
  <c r="D43" i="34"/>
  <c r="E42" i="34"/>
  <c r="D42" i="34"/>
  <c r="E41" i="34"/>
  <c r="D41" i="34"/>
  <c r="E40" i="34"/>
  <c r="D40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1" i="34"/>
  <c r="D31" i="34"/>
  <c r="E30" i="34"/>
  <c r="D30" i="34"/>
  <c r="E29" i="34"/>
  <c r="D29" i="34"/>
  <c r="E28" i="34"/>
  <c r="D28" i="34"/>
  <c r="E27" i="34"/>
  <c r="D27" i="34"/>
  <c r="E26" i="34"/>
  <c r="D26" i="34"/>
  <c r="E25" i="34"/>
  <c r="D25" i="34"/>
  <c r="E24" i="34"/>
  <c r="D24" i="34"/>
  <c r="E23" i="34"/>
  <c r="D23" i="34"/>
  <c r="E22" i="34"/>
  <c r="D22" i="34"/>
  <c r="E21" i="34"/>
  <c r="D21" i="34"/>
  <c r="E20" i="34"/>
  <c r="D20" i="34"/>
  <c r="E19" i="34"/>
  <c r="D19" i="34"/>
  <c r="B16" i="34"/>
  <c r="D16" i="34" s="1"/>
  <c r="B15" i="34"/>
  <c r="D15" i="34" s="1"/>
  <c r="C11" i="34"/>
  <c r="C12" i="34" s="1"/>
  <c r="M5" i="34"/>
  <c r="L5" i="34"/>
  <c r="K5" i="34"/>
  <c r="J5" i="34"/>
  <c r="I5" i="34"/>
  <c r="H5" i="34"/>
  <c r="G5" i="34"/>
  <c r="C12" i="23"/>
  <c r="E43" i="33"/>
  <c r="D43" i="33"/>
  <c r="E42" i="33"/>
  <c r="D42" i="33"/>
  <c r="E41" i="33"/>
  <c r="D41" i="33"/>
  <c r="E40" i="33"/>
  <c r="D40" i="33"/>
  <c r="E39" i="33"/>
  <c r="D39" i="33"/>
  <c r="E38" i="33"/>
  <c r="D38" i="33"/>
  <c r="E37" i="33"/>
  <c r="D37" i="33"/>
  <c r="E36" i="33"/>
  <c r="D36" i="33"/>
  <c r="E35" i="33"/>
  <c r="D35" i="33"/>
  <c r="E34" i="33"/>
  <c r="D34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B16" i="33"/>
  <c r="B15" i="33"/>
  <c r="D16" i="33" s="1"/>
  <c r="C11" i="33"/>
  <c r="C12" i="33" s="1"/>
  <c r="D7" i="33"/>
  <c r="M5" i="33"/>
  <c r="L5" i="33"/>
  <c r="K5" i="33"/>
  <c r="J5" i="33"/>
  <c r="I5" i="33"/>
  <c r="H5" i="33"/>
  <c r="G5" i="33"/>
  <c r="D7" i="22"/>
  <c r="C12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E29" i="32"/>
  <c r="D29" i="32"/>
  <c r="E28" i="32"/>
  <c r="D28" i="32"/>
  <c r="E27" i="32"/>
  <c r="D27" i="32"/>
  <c r="E26" i="32"/>
  <c r="D26" i="32"/>
  <c r="E25" i="32"/>
  <c r="D25" i="32"/>
  <c r="E24" i="32"/>
  <c r="D24" i="32"/>
  <c r="E23" i="32"/>
  <c r="D23" i="32"/>
  <c r="E22" i="32"/>
  <c r="D22" i="32"/>
  <c r="E21" i="32"/>
  <c r="D21" i="32"/>
  <c r="E20" i="32"/>
  <c r="D20" i="32"/>
  <c r="D19" i="32"/>
  <c r="E19" i="32" s="1"/>
  <c r="B16" i="32"/>
  <c r="D16" i="32" s="1"/>
  <c r="B15" i="32"/>
  <c r="D15" i="32" s="1"/>
  <c r="C11" i="32"/>
  <c r="D7" i="32"/>
  <c r="M5" i="32"/>
  <c r="L5" i="32"/>
  <c r="K5" i="32"/>
  <c r="J5" i="32"/>
  <c r="I5" i="32"/>
  <c r="H5" i="32"/>
  <c r="G5" i="32"/>
  <c r="D7" i="21"/>
  <c r="D7" i="20"/>
  <c r="D7" i="18"/>
  <c r="D7" i="17"/>
  <c r="D16" i="38" l="1"/>
  <c r="D16" i="37"/>
  <c r="D15" i="3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D19" i="23"/>
  <c r="E19" i="23" s="1"/>
  <c r="B16" i="23"/>
  <c r="D16" i="23" s="1"/>
  <c r="B15" i="23"/>
  <c r="D15" i="23" s="1"/>
  <c r="C11" i="23"/>
  <c r="M5" i="23"/>
  <c r="L5" i="23"/>
  <c r="K5" i="23"/>
  <c r="J5" i="23"/>
  <c r="I5" i="23"/>
  <c r="H5" i="23"/>
  <c r="G5" i="23"/>
  <c r="E43" i="22"/>
  <c r="D43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E35" i="22"/>
  <c r="D35" i="22"/>
  <c r="E34" i="22"/>
  <c r="D34" i="22"/>
  <c r="E33" i="22"/>
  <c r="D33" i="22"/>
  <c r="E32" i="22"/>
  <c r="D32" i="22"/>
  <c r="E31" i="22"/>
  <c r="D31" i="22"/>
  <c r="E30" i="22"/>
  <c r="D30" i="22"/>
  <c r="E29" i="22"/>
  <c r="D29" i="22"/>
  <c r="E28" i="22"/>
  <c r="D28" i="22"/>
  <c r="E27" i="22"/>
  <c r="D27" i="22"/>
  <c r="E26" i="22"/>
  <c r="D26" i="22"/>
  <c r="E25" i="22"/>
  <c r="D25" i="22"/>
  <c r="E24" i="22"/>
  <c r="D24" i="22"/>
  <c r="E23" i="22"/>
  <c r="D23" i="22"/>
  <c r="E22" i="22"/>
  <c r="D22" i="22"/>
  <c r="E21" i="22"/>
  <c r="D21" i="22"/>
  <c r="E20" i="22"/>
  <c r="D20" i="22"/>
  <c r="D19" i="22"/>
  <c r="E19" i="22" s="1"/>
  <c r="B16" i="22"/>
  <c r="D16" i="22" s="1"/>
  <c r="B15" i="22"/>
  <c r="D15" i="22" s="1"/>
  <c r="C11" i="22"/>
  <c r="C12" i="22" s="1"/>
  <c r="M5" i="22"/>
  <c r="L5" i="22"/>
  <c r="K5" i="22"/>
  <c r="J5" i="22"/>
  <c r="I5" i="22"/>
  <c r="H5" i="22"/>
  <c r="G5" i="22"/>
  <c r="E43" i="21"/>
  <c r="D43" i="21"/>
  <c r="E42" i="21"/>
  <c r="D42" i="21"/>
  <c r="E41" i="21"/>
  <c r="D41" i="21"/>
  <c r="E40" i="21"/>
  <c r="D40" i="21"/>
  <c r="E39" i="21"/>
  <c r="D39" i="21"/>
  <c r="E38" i="21"/>
  <c r="D38" i="21"/>
  <c r="E37" i="21"/>
  <c r="D37" i="21"/>
  <c r="E36" i="21"/>
  <c r="D36" i="21"/>
  <c r="E35" i="21"/>
  <c r="D35" i="21"/>
  <c r="E34" i="21"/>
  <c r="D34" i="21"/>
  <c r="E33" i="21"/>
  <c r="D33" i="21"/>
  <c r="E32" i="21"/>
  <c r="D32" i="21"/>
  <c r="E31" i="21"/>
  <c r="D31" i="21"/>
  <c r="E30" i="21"/>
  <c r="D30" i="21"/>
  <c r="E29" i="21"/>
  <c r="D29" i="21"/>
  <c r="E28" i="21"/>
  <c r="D28" i="21"/>
  <c r="E27" i="21"/>
  <c r="D27" i="21"/>
  <c r="E26" i="21"/>
  <c r="D26" i="21"/>
  <c r="E25" i="21"/>
  <c r="D25" i="21"/>
  <c r="E24" i="21"/>
  <c r="D24" i="21"/>
  <c r="E23" i="21"/>
  <c r="D23" i="21"/>
  <c r="E22" i="21"/>
  <c r="D22" i="21"/>
  <c r="E21" i="21"/>
  <c r="D21" i="21"/>
  <c r="E20" i="21"/>
  <c r="D20" i="21"/>
  <c r="E19" i="21"/>
  <c r="D19" i="21"/>
  <c r="B16" i="21"/>
  <c r="D16" i="21" s="1"/>
  <c r="B15" i="21"/>
  <c r="D15" i="21" s="1"/>
  <c r="C12" i="21"/>
  <c r="C11" i="21"/>
  <c r="M5" i="21"/>
  <c r="L5" i="21"/>
  <c r="K5" i="21"/>
  <c r="J5" i="21"/>
  <c r="I5" i="21"/>
  <c r="H5" i="21"/>
  <c r="G5" i="21"/>
  <c r="D43" i="20"/>
  <c r="E43" i="20" s="1"/>
  <c r="E42" i="20"/>
  <c r="D42" i="20"/>
  <c r="E41" i="20"/>
  <c r="D41" i="20"/>
  <c r="E40" i="20"/>
  <c r="D40" i="20"/>
  <c r="E39" i="20"/>
  <c r="D39" i="20"/>
  <c r="E38" i="20"/>
  <c r="D38" i="20"/>
  <c r="E37" i="20"/>
  <c r="D37" i="20"/>
  <c r="E36" i="20"/>
  <c r="D36" i="20"/>
  <c r="E35" i="20"/>
  <c r="D35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6" i="20"/>
  <c r="D26" i="20"/>
  <c r="E25" i="20"/>
  <c r="D25" i="20"/>
  <c r="E24" i="20"/>
  <c r="D24" i="20"/>
  <c r="E23" i="20"/>
  <c r="D23" i="20"/>
  <c r="E22" i="20"/>
  <c r="D22" i="20"/>
  <c r="E21" i="20"/>
  <c r="D21" i="20"/>
  <c r="E20" i="20"/>
  <c r="D20" i="20"/>
  <c r="D19" i="20"/>
  <c r="E19" i="20" s="1"/>
  <c r="B16" i="20"/>
  <c r="B15" i="20"/>
  <c r="D15" i="20" s="1"/>
  <c r="C12" i="20"/>
  <c r="C11" i="20"/>
  <c r="M5" i="20"/>
  <c r="L5" i="20"/>
  <c r="K5" i="20"/>
  <c r="J5" i="20"/>
  <c r="I5" i="20"/>
  <c r="H5" i="20"/>
  <c r="G5" i="20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B16" i="19"/>
  <c r="B15" i="19"/>
  <c r="D15" i="19" s="1"/>
  <c r="C12" i="19"/>
  <c r="C11" i="19"/>
  <c r="M5" i="19"/>
  <c r="L5" i="19"/>
  <c r="K5" i="19"/>
  <c r="J5" i="19"/>
  <c r="I5" i="19"/>
  <c r="H5" i="19"/>
  <c r="G5" i="19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D20" i="18"/>
  <c r="E20" i="18" s="1"/>
  <c r="D19" i="18"/>
  <c r="E19" i="18" s="1"/>
  <c r="B16" i="18"/>
  <c r="D16" i="18" s="1"/>
  <c r="B15" i="18"/>
  <c r="D15" i="18" s="1"/>
  <c r="C12" i="18"/>
  <c r="C11" i="18"/>
  <c r="M5" i="18"/>
  <c r="L5" i="18"/>
  <c r="K5" i="18"/>
  <c r="J5" i="18"/>
  <c r="I5" i="18"/>
  <c r="H5" i="18"/>
  <c r="G5" i="18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E36" i="17"/>
  <c r="D36" i="17"/>
  <c r="E35" i="17"/>
  <c r="D35" i="17"/>
  <c r="E34" i="17"/>
  <c r="D34" i="17"/>
  <c r="E33" i="17"/>
  <c r="D33" i="17"/>
  <c r="E32" i="17"/>
  <c r="D32" i="17"/>
  <c r="E31" i="17"/>
  <c r="D31" i="17"/>
  <c r="E30" i="17"/>
  <c r="D30" i="17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B16" i="17"/>
  <c r="B15" i="17"/>
  <c r="D15" i="17" s="1"/>
  <c r="C12" i="17"/>
  <c r="C11" i="17"/>
  <c r="M5" i="17"/>
  <c r="L5" i="17"/>
  <c r="K5" i="17"/>
  <c r="J5" i="17"/>
  <c r="I5" i="17"/>
  <c r="H5" i="17"/>
  <c r="G5" i="17"/>
  <c r="D16" i="19" l="1"/>
  <c r="D16" i="20"/>
  <c r="D16" i="17"/>
  <c r="C11" i="4"/>
  <c r="D43" i="4" l="1"/>
  <c r="E43" i="4" s="1"/>
  <c r="D42" i="4"/>
  <c r="E42" i="4" s="1"/>
  <c r="E41" i="4"/>
  <c r="D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B16" i="4"/>
  <c r="B15" i="4"/>
  <c r="D15" i="4" s="1"/>
  <c r="M5" i="4"/>
  <c r="L5" i="4"/>
  <c r="K5" i="4"/>
  <c r="J5" i="4"/>
  <c r="I5" i="4"/>
  <c r="H5" i="4"/>
  <c r="G5" i="4"/>
  <c r="D16" i="4" l="1"/>
</calcChain>
</file>

<file path=xl/sharedStrings.xml><?xml version="1.0" encoding="utf-8"?>
<sst xmlns="http://schemas.openxmlformats.org/spreadsheetml/2006/main" count="487" uniqueCount="75">
  <si>
    <t>-3s</t>
  </si>
  <si>
    <t>-2s</t>
  </si>
  <si>
    <t>-1s</t>
  </si>
  <si>
    <t>MW</t>
  </si>
  <si>
    <t>+1s</t>
  </si>
  <si>
    <t>+2s</t>
  </si>
  <si>
    <t>+3s</t>
  </si>
  <si>
    <t>mmol/l</t>
  </si>
  <si>
    <t>Lot</t>
  </si>
  <si>
    <t>VK%</t>
  </si>
  <si>
    <t>Abw.</t>
  </si>
  <si>
    <t>© 2016 mqzh.ch</t>
  </si>
  <si>
    <t>info@mqzh.ch, www.mqzh.ch</t>
  </si>
  <si>
    <t>Cholesterin</t>
  </si>
  <si>
    <t>Triglyceride</t>
  </si>
  <si>
    <t>CRP</t>
  </si>
  <si>
    <t>C1</t>
  </si>
  <si>
    <t>C2</t>
  </si>
  <si>
    <t>HbA1c</t>
  </si>
  <si>
    <t>%</t>
  </si>
  <si>
    <t>mg/L</t>
  </si>
  <si>
    <t>Albumin</t>
  </si>
  <si>
    <t>Creatinine</t>
  </si>
  <si>
    <t>c1</t>
  </si>
  <si>
    <t>c2</t>
  </si>
  <si>
    <t>HDL</t>
  </si>
  <si>
    <t>MQ Zurigo</t>
  </si>
  <si>
    <t>Controllo di qualità interno</t>
  </si>
  <si>
    <t>Versione 1.6 dal 6.4.2016</t>
  </si>
  <si>
    <t>Questo file Excel non contiene macro o programmi nascosti e non è protetto.</t>
  </si>
  <si>
    <t>Questo file può essere scaricato gratuitamente da www.mqzh.ch sotto HELP.</t>
  </si>
  <si>
    <t>Il file può essere modificato e copiato per uso personale.</t>
  </si>
  <si>
    <t>La distribuzione e la pubblicazione di questo file, così come le versioni modificate, sono consentite solo previa consultazione con MQ Zurich.</t>
  </si>
  <si>
    <t>© 2016 Associazione per il controllo della qualità medica, Ospedale Universitario di Zurigo, CH 8091 Zurigo</t>
  </si>
  <si>
    <t>Preparare una nuova tabella di controllo</t>
  </si>
  <si>
    <t>Clicca con il tasto destro del mouse sul modello, "Sposta o copia..."</t>
  </si>
  <si>
    <t>Seleziona "Crea copia" e inserisci il nuovo foglio di calcolo</t>
  </si>
  <si>
    <t>Il nuovo foglio di tabella si chiama ora "Template (2)".</t>
  </si>
  <si>
    <t>Cliccate con il tasto destro del mouse su "Template (2)", "Rinomina".</t>
  </si>
  <si>
    <t>Ora potete dare al foglio di calcolo un nuovo nome, per esempio "Glucose".</t>
  </si>
  <si>
    <t xml:space="preserve">Importante: gli spazi non sono ammessi. Per separare potete usare "_". </t>
  </si>
  <si>
    <t>per esempio "Glucose_Level_1".</t>
  </si>
  <si>
    <t>Ora riempite i quattro campi verdi superiori con i nomi dell'analisi e del controllo.</t>
  </si>
  <si>
    <t>Poi vai su http://qualab.ch/index.php?TPL=10078 e cerca l'attuale tolleranza Qualab.</t>
  </si>
  <si>
    <t>Questo è inserito nel campo C9</t>
  </si>
  <si>
    <t>Inserite il campo di controllo del produttore nei campi C10 e D10.</t>
  </si>
  <si>
    <t>Direttamente sotto, un valore target raccomandato e una deviazione standard massima raccomandata sono calcolati automaticamente.</t>
  </si>
  <si>
    <t>Questi valori devono ora essere inseriti manualmente nei campi verdi di Setpoint e deviazione standard del Setpoint!</t>
  </si>
  <si>
    <t>I valori possono essere arrotondati per eccesso o per difetto in modo ragionevole.</t>
  </si>
  <si>
    <t>Immissione dei valori misurati</t>
  </si>
  <si>
    <t>Nella tabella verde con il titolo Date/Value/Employee puoi ora inserire tutti i valori in modo continuo.</t>
  </si>
  <si>
    <t>Dopo 27 valori misurati deve essere creata una nuova tabella.</t>
  </si>
  <si>
    <t>Valutazione dei dati</t>
  </si>
  <si>
    <t xml:space="preserve">Nelle tre situazioni seguenti c'è un allarme di controllo della qualità. </t>
  </si>
  <si>
    <t>Questo significa che l'analisi deve essere interrotta fino a quando il problema non viene risolto.</t>
  </si>
  <si>
    <t>1. un valore misurato è fuori dalla linea rossa (1-3s)</t>
  </si>
  <si>
    <t>2. due letture consecutive sono fuori dalla stessa linea gialla (2-2s)</t>
  </si>
  <si>
    <t>3. un valore misurato è fuori dalla linea gialla e il valore successivo è fuori dall'altra linea gialla (R-4s)</t>
  </si>
  <si>
    <t>-&gt; vedere gli esempi CHOL_1, CHOL_2 e CHOL_3</t>
  </si>
  <si>
    <t>(Questi tre fogli di calcolo di esempio possono naturalmente essere cancellati: cliccate con il tasto destro del mouse e "Delete")</t>
  </si>
  <si>
    <t>CONTROLLO DI QUALITÀ INTERNO</t>
  </si>
  <si>
    <t>Analisi</t>
  </si>
  <si>
    <t>Controllo</t>
  </si>
  <si>
    <t>Valore obiettivo</t>
  </si>
  <si>
    <t>Obiettivo Standard dev. (s)</t>
  </si>
  <si>
    <t>Tolleranza Qualab</t>
  </si>
  <si>
    <t>Gamma del produttore: da:</t>
  </si>
  <si>
    <t>Set point raccomandato:</t>
  </si>
  <si>
    <t>Obiettivo raccomandato s:</t>
  </si>
  <si>
    <t>Valori effettivi (calcolati dai valori misurati)</t>
  </si>
  <si>
    <t>Valore medio</t>
  </si>
  <si>
    <t>Standard dev.</t>
  </si>
  <si>
    <t>Data</t>
  </si>
  <si>
    <t>Valore</t>
  </si>
  <si>
    <t>Collabo.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</si>
</sst>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2" fontId="13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Modello!$J$18:$J$43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Modello!$E$19:$E$43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Modello!$F$19:$F$43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54176"/>
        <c:axId val="211354752"/>
      </c:scatterChart>
      <c:valAx>
        <c:axId val="21135417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354752"/>
        <c:crossesAt val="0"/>
        <c:crossBetween val="midCat"/>
        <c:majorUnit val="1"/>
      </c:valAx>
      <c:valAx>
        <c:axId val="21135475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35417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cholesterin_1!$J$18:$J$43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cholesterin_1!$E$19:$E$43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cholesterin_1!$F$19:$F$43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6336"/>
        <c:axId val="178326912"/>
      </c:scatterChart>
      <c:valAx>
        <c:axId val="17832633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326912"/>
        <c:crossesAt val="0"/>
        <c:crossBetween val="midCat"/>
        <c:majorUnit val="1"/>
      </c:valAx>
      <c:valAx>
        <c:axId val="17832691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32633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cholesterin_2!$J$18:$J$43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cholesterin_2!$E$19:$E$43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cholesterin_2!$F$19:$F$43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9216"/>
        <c:axId val="178329792"/>
      </c:scatterChart>
      <c:valAx>
        <c:axId val="17832921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329792"/>
        <c:crossesAt val="0"/>
        <c:crossBetween val="midCat"/>
        <c:majorUnit val="1"/>
      </c:valAx>
      <c:valAx>
        <c:axId val="17832979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3292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HDL_1!$J$18:$J$43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HDL_1!$E$19:$E$43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HDL_1!$F$19:$F$43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23744"/>
        <c:axId val="178824320"/>
      </c:scatterChart>
      <c:valAx>
        <c:axId val="17882374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824320"/>
        <c:crossesAt val="0"/>
        <c:crossBetween val="midCat"/>
        <c:majorUnit val="1"/>
      </c:valAx>
      <c:valAx>
        <c:axId val="17882432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82374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HDL_2!$J$18:$J$43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HDL_2!$E$19:$E$43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HDL_2!$F$19:$F$43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26624"/>
        <c:axId val="178827200"/>
      </c:scatterChart>
      <c:valAx>
        <c:axId val="17882662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827200"/>
        <c:crossesAt val="0"/>
        <c:crossBetween val="midCat"/>
        <c:majorUnit val="1"/>
      </c:valAx>
      <c:valAx>
        <c:axId val="17882720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82662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Triglyceride_1!$J$18:$J$43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Triglyceride_1!$E$19:$E$43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Triglyceride_1!$F$19:$F$43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29504"/>
        <c:axId val="178830080"/>
      </c:scatterChart>
      <c:valAx>
        <c:axId val="1788295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830080"/>
        <c:crossesAt val="0"/>
        <c:crossBetween val="midCat"/>
        <c:majorUnit val="1"/>
      </c:valAx>
      <c:valAx>
        <c:axId val="1788300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8295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Triglyceride_2!$J$18:$J$43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Triglyceride_2!$E$19:$E$43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Triglyceride_2!$F$19:$F$43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30816"/>
        <c:axId val="178931392"/>
      </c:scatterChart>
      <c:valAx>
        <c:axId val="17893081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931392"/>
        <c:crossesAt val="0"/>
        <c:crossBetween val="midCat"/>
        <c:majorUnit val="1"/>
      </c:valAx>
      <c:valAx>
        <c:axId val="17893139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9308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CRP_1!$J$18:$J$43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CRP_1!$E$19:$E$43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CRP_1!$F$19:$F$43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57056"/>
        <c:axId val="211358208"/>
      </c:scatterChart>
      <c:valAx>
        <c:axId val="21135705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358208"/>
        <c:crossesAt val="0"/>
        <c:crossBetween val="midCat"/>
        <c:majorUnit val="1"/>
      </c:valAx>
      <c:valAx>
        <c:axId val="21135820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35705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CRP_2!$J$18:$J$43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CRP_2!$E$19:$E$43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CRP_2!$F$19:$F$43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60512"/>
        <c:axId val="211361088"/>
      </c:scatterChart>
      <c:valAx>
        <c:axId val="21136051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361088"/>
        <c:crossesAt val="0"/>
        <c:crossBetween val="midCat"/>
        <c:majorUnit val="1"/>
      </c:valAx>
      <c:valAx>
        <c:axId val="21136108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36051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hba1c_1!$J$18:$J$43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hba1c_1!$E$19:$E$43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hba1c_1!$F$19:$F$43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04256"/>
        <c:axId val="180504832"/>
      </c:scatterChart>
      <c:valAx>
        <c:axId val="18050425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0504832"/>
        <c:crossesAt val="0"/>
        <c:crossBetween val="midCat"/>
        <c:majorUnit val="1"/>
      </c:valAx>
      <c:valAx>
        <c:axId val="18050483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50425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hba1c_2!$J$18:$J$43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hba1c_2!$E$19:$E$43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hba1c_2!$F$19:$F$43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07136"/>
        <c:axId val="180507712"/>
      </c:scatterChart>
      <c:valAx>
        <c:axId val="18050713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0507712"/>
        <c:crossesAt val="0"/>
        <c:crossBetween val="midCat"/>
        <c:majorUnit val="1"/>
      </c:valAx>
      <c:valAx>
        <c:axId val="18050771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50713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Albumin_1!$J$18:$J$43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Albumin_1!$E$19:$E$43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Albumin_1!$F$19:$F$43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10016"/>
        <c:axId val="183656448"/>
      </c:scatterChart>
      <c:valAx>
        <c:axId val="18051001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3656448"/>
        <c:crossesAt val="0"/>
        <c:crossBetween val="midCat"/>
        <c:majorUnit val="1"/>
      </c:valAx>
      <c:valAx>
        <c:axId val="18365644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5100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Albumin_2!$J$18:$J$43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Albumin_2!$E$19:$E$43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Albumin_2!$F$19:$F$43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58752"/>
        <c:axId val="183659328"/>
      </c:scatterChart>
      <c:valAx>
        <c:axId val="1836587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3659328"/>
        <c:crossesAt val="0"/>
        <c:crossBetween val="midCat"/>
        <c:majorUnit val="1"/>
      </c:valAx>
      <c:valAx>
        <c:axId val="18365932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587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Creatinin_1!$J$18:$J$43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Creatinin_1!$E$19:$E$43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Creatinin_1!$F$19:$F$43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61632"/>
        <c:axId val="183662208"/>
      </c:scatterChart>
      <c:valAx>
        <c:axId val="18366163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3662208"/>
        <c:crossesAt val="0"/>
        <c:crossBetween val="midCat"/>
        <c:majorUnit val="1"/>
      </c:valAx>
      <c:valAx>
        <c:axId val="18366220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6163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Creatinin_2!$J$18:$J$43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Creatinin_2!$E$19:$E$43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Creatinin_2!$F$19:$F$43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3456"/>
        <c:axId val="178324032"/>
      </c:scatterChart>
      <c:valAx>
        <c:axId val="17832345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78324032"/>
        <c:crossesAt val="0"/>
        <c:crossBetween val="midCat"/>
        <c:majorUnit val="1"/>
      </c:valAx>
      <c:valAx>
        <c:axId val="17832403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32345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19" workbookViewId="0">
      <selection sqref="A1:A43"/>
    </sheetView>
  </sheetViews>
  <sheetFormatPr baseColWidth="10" defaultRowHeight="15" x14ac:dyDescent="0.25"/>
  <sheetData>
    <row r="1" spans="1:1" x14ac:dyDescent="0.25">
      <c r="A1" t="s">
        <v>26</v>
      </c>
    </row>
    <row r="2" spans="1:1" ht="18.75" x14ac:dyDescent="0.3">
      <c r="A2" s="32" t="s">
        <v>27</v>
      </c>
    </row>
    <row r="3" spans="1:1" x14ac:dyDescent="0.25">
      <c r="A3" t="s">
        <v>28</v>
      </c>
    </row>
    <row r="5" spans="1:1" x14ac:dyDescent="0.25">
      <c r="A5" s="35" t="s">
        <v>29</v>
      </c>
    </row>
    <row r="6" spans="1:1" x14ac:dyDescent="0.25">
      <c r="A6" s="35" t="s">
        <v>30</v>
      </c>
    </row>
    <row r="7" spans="1:1" x14ac:dyDescent="0.25">
      <c r="A7" s="35" t="s">
        <v>31</v>
      </c>
    </row>
    <row r="8" spans="1:1" x14ac:dyDescent="0.25">
      <c r="A8" s="35" t="s">
        <v>32</v>
      </c>
    </row>
    <row r="9" spans="1:1" x14ac:dyDescent="0.25">
      <c r="A9" s="35" t="s">
        <v>33</v>
      </c>
    </row>
    <row r="10" spans="1:1" x14ac:dyDescent="0.25">
      <c r="A10" s="35" t="s">
        <v>12</v>
      </c>
    </row>
    <row r="13" spans="1:1" ht="15.75" x14ac:dyDescent="0.25">
      <c r="A13" s="33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46</v>
      </c>
    </row>
    <row r="28" spans="1:1" x14ac:dyDescent="0.25">
      <c r="A28" s="34" t="s">
        <v>47</v>
      </c>
    </row>
    <row r="29" spans="1:1" x14ac:dyDescent="0.25">
      <c r="A29" s="34" t="s">
        <v>48</v>
      </c>
    </row>
    <row r="31" spans="1:1" ht="15.75" x14ac:dyDescent="0.25">
      <c r="A31" s="33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6" spans="1:1" ht="15.75" x14ac:dyDescent="0.25">
      <c r="A36" s="33" t="s">
        <v>52</v>
      </c>
    </row>
    <row r="37" spans="1:1" x14ac:dyDescent="0.25">
      <c r="A37" t="s">
        <v>53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 t="s">
        <v>56</v>
      </c>
    </row>
    <row r="41" spans="1:1" x14ac:dyDescent="0.25">
      <c r="A41" t="s">
        <v>57</v>
      </c>
    </row>
    <row r="42" spans="1:1" x14ac:dyDescent="0.25">
      <c r="A42" s="36" t="s">
        <v>58</v>
      </c>
    </row>
    <row r="43" spans="1:1" x14ac:dyDescent="0.25">
      <c r="A43" t="s">
        <v>59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22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17</v>
      </c>
      <c r="C4" s="5" t="s">
        <v>8</v>
      </c>
      <c r="D4" s="44">
        <v>10180478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43">
        <f>$C$6-(3*$C$7)</f>
        <v>17.3</v>
      </c>
      <c r="H5" s="43">
        <f>$C$6-(2*$C$7)</f>
        <v>18.3</v>
      </c>
      <c r="I5" s="43">
        <f>$C$6-(1*$C$7)</f>
        <v>19.3</v>
      </c>
      <c r="J5" s="43">
        <f>$C$6-(0*$C$7)</f>
        <v>20.3</v>
      </c>
      <c r="K5" s="43">
        <f>$C$6+(1*$C$7)</f>
        <v>21.3</v>
      </c>
      <c r="L5" s="43">
        <f>$C$6+(2*$C$7)</f>
        <v>22.3</v>
      </c>
      <c r="M5" s="43">
        <f>$C$6+(3*$C$7)</f>
        <v>23.3</v>
      </c>
    </row>
    <row r="6" spans="1:16" x14ac:dyDescent="0.25">
      <c r="A6" s="3" t="s">
        <v>63</v>
      </c>
      <c r="B6" s="3"/>
      <c r="C6" s="6">
        <v>20.3</v>
      </c>
      <c r="D6" s="3" t="s">
        <v>7</v>
      </c>
      <c r="E6" s="3"/>
    </row>
    <row r="7" spans="1:16" x14ac:dyDescent="0.25">
      <c r="A7" s="3" t="s">
        <v>64</v>
      </c>
      <c r="B7" s="3"/>
      <c r="C7" s="6">
        <v>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17.3</v>
      </c>
      <c r="D10" s="12">
        <v>23.3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20.3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1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0.50000000000000044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0.50000000000000044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0.50000000000000044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0.50000000000000044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0.50000000000000044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0.50000000000000044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0.50000000000000044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0.50000000000000044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0.50000000000000044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0.50000000000000044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0.50000000000000044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0.50000000000000044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0.50000000000000044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0.50000000000000044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0.50000000000000044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13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23</v>
      </c>
      <c r="C4" s="5" t="s">
        <v>8</v>
      </c>
      <c r="D4" s="44">
        <v>10180692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4.1499999999999995</v>
      </c>
      <c r="H5" s="37">
        <f>$C$6-(2*$C$7)</f>
        <v>4.3</v>
      </c>
      <c r="I5" s="37">
        <f>$C$6-(1*$C$7)</f>
        <v>4.4499999999999993</v>
      </c>
      <c r="J5" s="37">
        <f>$C$6-(0*$C$7)</f>
        <v>4.5999999999999996</v>
      </c>
      <c r="K5" s="37">
        <f>$C$6+(1*$C$7)</f>
        <v>4.75</v>
      </c>
      <c r="L5" s="37">
        <f>$C$6+(2*$C$7)</f>
        <v>4.8999999999999995</v>
      </c>
      <c r="M5" s="37">
        <f>$C$6+(3*$C$7)</f>
        <v>5.05</v>
      </c>
    </row>
    <row r="6" spans="1:16" x14ac:dyDescent="0.25">
      <c r="A6" s="3" t="s">
        <v>63</v>
      </c>
      <c r="B6" s="3"/>
      <c r="C6" s="6">
        <v>4.5999999999999996</v>
      </c>
      <c r="D6" s="3" t="s">
        <v>7</v>
      </c>
      <c r="E6" s="3"/>
    </row>
    <row r="7" spans="1:16" x14ac:dyDescent="0.25">
      <c r="A7" s="3" t="s">
        <v>64</v>
      </c>
      <c r="B7" s="3"/>
      <c r="C7" s="6">
        <v>0.15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3.72</v>
      </c>
      <c r="D10" s="12">
        <v>5.58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4.6500000000000004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0.15500000000000003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13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24</v>
      </c>
      <c r="C4" s="5" t="s">
        <v>8</v>
      </c>
      <c r="D4" s="44">
        <v>10180693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5.6199999999999992</v>
      </c>
      <c r="H5" s="37">
        <f>$C$6-(2*$C$7)</f>
        <v>5.8199999999999994</v>
      </c>
      <c r="I5" s="37">
        <f>$C$6-(1*$C$7)</f>
        <v>6.02</v>
      </c>
      <c r="J5" s="37">
        <f>$C$6-(0*$C$7)</f>
        <v>6.22</v>
      </c>
      <c r="K5" s="37">
        <f>$C$6+(1*$C$7)</f>
        <v>6.42</v>
      </c>
      <c r="L5" s="37">
        <f>$C$6+(2*$C$7)</f>
        <v>6.62</v>
      </c>
      <c r="M5" s="37">
        <f>$C$6+(3*$C$7)</f>
        <v>6.82</v>
      </c>
    </row>
    <row r="6" spans="1:16" x14ac:dyDescent="0.25">
      <c r="A6" s="3" t="s">
        <v>63</v>
      </c>
      <c r="B6" s="3"/>
      <c r="C6" s="6">
        <v>6.22</v>
      </c>
      <c r="D6" s="3" t="s">
        <v>7</v>
      </c>
      <c r="E6" s="3"/>
    </row>
    <row r="7" spans="1:16" x14ac:dyDescent="0.25">
      <c r="A7" s="3" t="s">
        <v>64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4.9800000000000004</v>
      </c>
      <c r="D10" s="12">
        <v>7.46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6.2200000000000006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0.20733333333333337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25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16</v>
      </c>
      <c r="C4" s="5" t="s">
        <v>8</v>
      </c>
      <c r="D4" s="44">
        <v>10180692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0.76</v>
      </c>
      <c r="H5" s="37">
        <f>$C$6-(2*$C$7)</f>
        <v>0.83</v>
      </c>
      <c r="I5" s="37">
        <f>$C$6-(1*$C$7)</f>
        <v>0.89999999999999991</v>
      </c>
      <c r="J5" s="37">
        <f>$C$6-(0*$C$7)</f>
        <v>0.97</v>
      </c>
      <c r="K5" s="37">
        <f>$C$6+(1*$C$7)</f>
        <v>1.04</v>
      </c>
      <c r="L5" s="37">
        <f>$C$6+(2*$C$7)</f>
        <v>1.1099999999999999</v>
      </c>
      <c r="M5" s="37">
        <f>$C$6+(3*$C$7)</f>
        <v>1.18</v>
      </c>
    </row>
    <row r="6" spans="1:16" x14ac:dyDescent="0.25">
      <c r="A6" s="3" t="s">
        <v>63</v>
      </c>
      <c r="B6" s="3"/>
      <c r="C6" s="6">
        <v>0.97</v>
      </c>
      <c r="D6" s="3" t="s">
        <v>7</v>
      </c>
      <c r="E6" s="3"/>
    </row>
    <row r="7" spans="1:16" x14ac:dyDescent="0.25">
      <c r="A7" s="3" t="s">
        <v>64</v>
      </c>
      <c r="B7" s="3"/>
      <c r="C7" s="6">
        <v>7.0000000000000007E-2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0.75</v>
      </c>
      <c r="D10" s="12">
        <v>1.19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0.97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6.7900000000000002E-2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25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17</v>
      </c>
      <c r="C4" s="5" t="s">
        <v>8</v>
      </c>
      <c r="D4" s="44">
        <v>10180693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1.1099999999999999</v>
      </c>
      <c r="H5" s="37">
        <f>$C$6-(2*$C$7)</f>
        <v>1.21</v>
      </c>
      <c r="I5" s="37">
        <f>$C$6-(1*$C$7)</f>
        <v>1.3099999999999998</v>
      </c>
      <c r="J5" s="37">
        <f>$C$6-(0*$C$7)</f>
        <v>1.41</v>
      </c>
      <c r="K5" s="37">
        <f>$C$6+(1*$C$7)</f>
        <v>1.51</v>
      </c>
      <c r="L5" s="37">
        <f>$C$6+(2*$C$7)</f>
        <v>1.6099999999999999</v>
      </c>
      <c r="M5" s="37">
        <f>$C$6+(3*$C$7)</f>
        <v>1.71</v>
      </c>
    </row>
    <row r="6" spans="1:16" x14ac:dyDescent="0.25">
      <c r="A6" s="3" t="s">
        <v>63</v>
      </c>
      <c r="B6" s="3"/>
      <c r="C6" s="6">
        <v>1.41</v>
      </c>
      <c r="D6" s="3" t="s">
        <v>7</v>
      </c>
      <c r="E6" s="3"/>
    </row>
    <row r="7" spans="1:16" x14ac:dyDescent="0.25">
      <c r="A7" s="3" t="s">
        <v>64</v>
      </c>
      <c r="B7" s="3"/>
      <c r="C7" s="6">
        <v>0.1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1.0900000000000001</v>
      </c>
      <c r="D10" s="12">
        <v>1.73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1.4100000000000001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9.870000000000001E-2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23</v>
      </c>
      <c r="C4" s="5" t="s">
        <v>8</v>
      </c>
      <c r="D4" s="44">
        <v>10180692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1.3399999999999999</v>
      </c>
      <c r="H5" s="37">
        <f>$C$6-(2*$C$7)</f>
        <v>1.45</v>
      </c>
      <c r="I5" s="37">
        <f>$C$6-(1*$C$7)</f>
        <v>1.5599999999999998</v>
      </c>
      <c r="J5" s="37">
        <f>$C$6-(0*$C$7)</f>
        <v>1.67</v>
      </c>
      <c r="K5" s="37">
        <f>$C$6+(1*$C$7)</f>
        <v>1.78</v>
      </c>
      <c r="L5" s="37">
        <f>$C$6+(2*$C$7)</f>
        <v>1.89</v>
      </c>
      <c r="M5" s="37">
        <f>$C$6+(3*$C$7)</f>
        <v>2</v>
      </c>
    </row>
    <row r="6" spans="1:16" x14ac:dyDescent="0.25">
      <c r="A6" s="3" t="s">
        <v>63</v>
      </c>
      <c r="B6" s="3"/>
      <c r="C6" s="6">
        <v>1.67</v>
      </c>
      <c r="D6" s="3" t="s">
        <v>7</v>
      </c>
      <c r="E6" s="3"/>
    </row>
    <row r="7" spans="1:16" x14ac:dyDescent="0.25">
      <c r="A7" s="3" t="s">
        <v>64</v>
      </c>
      <c r="B7" s="3"/>
      <c r="C7" s="6">
        <v>0.11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1.17</v>
      </c>
      <c r="D10" s="12">
        <v>2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1.585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0.10566666666666667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6"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24</v>
      </c>
      <c r="C4" s="5" t="s">
        <v>8</v>
      </c>
      <c r="D4" s="44">
        <v>10180693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2.66</v>
      </c>
      <c r="H5" s="37">
        <f>$C$6-(2*$C$7)</f>
        <v>2.87</v>
      </c>
      <c r="I5" s="37">
        <f>$C$6-(1*$C$7)</f>
        <v>3.08</v>
      </c>
      <c r="J5" s="37">
        <f>$C$6-(0*$C$7)</f>
        <v>3.29</v>
      </c>
      <c r="K5" s="37">
        <f>$C$6+(1*$C$7)</f>
        <v>3.5</v>
      </c>
      <c r="L5" s="37">
        <f>$C$6+(2*$C$7)</f>
        <v>3.71</v>
      </c>
      <c r="M5" s="37">
        <f>$C$6+(3*$C$7)</f>
        <v>3.92</v>
      </c>
    </row>
    <row r="6" spans="1:16" x14ac:dyDescent="0.25">
      <c r="A6" s="3" t="s">
        <v>63</v>
      </c>
      <c r="B6" s="3"/>
      <c r="C6" s="6">
        <v>3.29</v>
      </c>
      <c r="D6" s="3" t="s">
        <v>7</v>
      </c>
      <c r="E6" s="3"/>
    </row>
    <row r="7" spans="1:16" x14ac:dyDescent="0.25">
      <c r="A7" s="3" t="s">
        <v>64</v>
      </c>
      <c r="B7" s="3"/>
      <c r="C7" s="6">
        <v>0.21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2.2999999999999998</v>
      </c>
      <c r="D10" s="12">
        <v>3.95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3.125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0.20833333333333334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/>
      <c r="C3" s="5" t="s">
        <v>8</v>
      </c>
      <c r="D3" s="6"/>
      <c r="E3" s="3"/>
    </row>
    <row r="4" spans="1:16" ht="15.75" x14ac:dyDescent="0.25">
      <c r="A4" s="3" t="s">
        <v>62</v>
      </c>
      <c r="B4" s="4"/>
      <c r="C4" s="5" t="s">
        <v>8</v>
      </c>
      <c r="D4" s="6"/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0">
        <f>$C$6-(3*$C$7)</f>
        <v>0.7</v>
      </c>
      <c r="H5" s="30">
        <f>$C$6-(2*$C$7)</f>
        <v>0.8</v>
      </c>
      <c r="I5" s="30">
        <f>$C$6-(1*$C$7)</f>
        <v>0.9</v>
      </c>
      <c r="J5" s="30">
        <f>$C$6-(0*$C$7)</f>
        <v>1</v>
      </c>
      <c r="K5" s="30">
        <f>$C$6+(1*$C$7)</f>
        <v>1.1000000000000001</v>
      </c>
      <c r="L5" s="30">
        <f>$C$6+(2*$C$7)</f>
        <v>1.2</v>
      </c>
      <c r="M5" s="30">
        <f>$C$6+(3*$C$7)</f>
        <v>1.3</v>
      </c>
    </row>
    <row r="6" spans="1:16" x14ac:dyDescent="0.25">
      <c r="A6" s="3" t="s">
        <v>63</v>
      </c>
      <c r="B6" s="3"/>
      <c r="C6" s="6">
        <v>1</v>
      </c>
      <c r="D6" s="3" t="s">
        <v>7</v>
      </c>
      <c r="E6" s="3"/>
    </row>
    <row r="7" spans="1:16" x14ac:dyDescent="0.25">
      <c r="A7" s="3" t="s">
        <v>64</v>
      </c>
      <c r="B7" s="3"/>
      <c r="C7" s="6">
        <v>0.1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1</v>
      </c>
      <c r="D10" s="12">
        <v>1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1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15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16</v>
      </c>
      <c r="C4" s="5" t="s">
        <v>8</v>
      </c>
      <c r="D4" s="44">
        <v>10175210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x14ac:dyDescent="0.25">
      <c r="A5" s="3"/>
      <c r="B5" s="3"/>
      <c r="C5" s="3"/>
      <c r="D5" s="3"/>
      <c r="E5" s="3"/>
      <c r="G5" s="40">
        <f>$C$6-(3*$C$7)</f>
        <v>14.5</v>
      </c>
      <c r="H5" s="40">
        <f>$C$6-(2*$C$7)</f>
        <v>16</v>
      </c>
      <c r="I5" s="40">
        <f>$C$6-(1*$C$7)</f>
        <v>17.5</v>
      </c>
      <c r="J5" s="40">
        <f>$C$6-(0*$C$7)</f>
        <v>19</v>
      </c>
      <c r="K5" s="40">
        <f>$C$6+(1*$C$7)</f>
        <v>20.5</v>
      </c>
      <c r="L5" s="40">
        <f>$C$6+(2*$C$7)</f>
        <v>22</v>
      </c>
      <c r="M5" s="40">
        <f>$C$6+(3*$C$7)</f>
        <v>23.5</v>
      </c>
    </row>
    <row r="6" spans="1:16" x14ac:dyDescent="0.25">
      <c r="A6" s="3" t="s">
        <v>63</v>
      </c>
      <c r="B6" s="3"/>
      <c r="C6" s="6">
        <v>19</v>
      </c>
      <c r="D6" s="3" t="s">
        <v>20</v>
      </c>
      <c r="E6" s="3"/>
    </row>
    <row r="7" spans="1:16" x14ac:dyDescent="0.25">
      <c r="A7" s="3" t="s">
        <v>64</v>
      </c>
      <c r="B7" s="3"/>
      <c r="C7" s="6">
        <v>1.5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14</v>
      </c>
      <c r="D10" s="12">
        <v>24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19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IF(((D10-C10)/6)&lt;((C6*C9)/3),(D10-C10)/6,(C6*C9/3))</f>
        <v>1.3299999999999998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A16"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15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17</v>
      </c>
      <c r="C4" s="5" t="s">
        <v>8</v>
      </c>
      <c r="D4" s="44">
        <v>10175211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x14ac:dyDescent="0.25">
      <c r="A5" s="3"/>
      <c r="B5" s="3"/>
      <c r="C5" s="3"/>
      <c r="D5" s="3"/>
      <c r="E5" s="3"/>
      <c r="G5" s="40">
        <f>$C$6-(3*$C$7)</f>
        <v>45</v>
      </c>
      <c r="H5" s="40">
        <f>$C$6-(2*$C$7)</f>
        <v>49</v>
      </c>
      <c r="I5" s="40">
        <f>$C$6-(1*$C$7)</f>
        <v>53</v>
      </c>
      <c r="J5" s="40">
        <f>$C$6-(0*$C$7)</f>
        <v>57</v>
      </c>
      <c r="K5" s="40">
        <f>$C$6+(1*$C$7)</f>
        <v>61</v>
      </c>
      <c r="L5" s="40">
        <f>$C$6+(2*$C$7)</f>
        <v>65</v>
      </c>
      <c r="M5" s="40">
        <f>$C$6+(3*$C$7)</f>
        <v>69</v>
      </c>
    </row>
    <row r="6" spans="1:16" x14ac:dyDescent="0.25">
      <c r="A6" s="3" t="s">
        <v>63</v>
      </c>
      <c r="B6" s="3"/>
      <c r="C6" s="6">
        <v>57</v>
      </c>
      <c r="D6" s="3" t="s">
        <v>20</v>
      </c>
      <c r="E6" s="3"/>
    </row>
    <row r="7" spans="1:16" x14ac:dyDescent="0.25">
      <c r="A7" s="3" t="s">
        <v>64</v>
      </c>
      <c r="B7" s="3"/>
      <c r="C7" s="6">
        <v>4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46</v>
      </c>
      <c r="D10" s="12">
        <v>68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57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IF(((D10-C10)/6)&lt;((C6*C9)/3),(D10-C10)/6,(C6*C9/3))</f>
        <v>3.6666666666666665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4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4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4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4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4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4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4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4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4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4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4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4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4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4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4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4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4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4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4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4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4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4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4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4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42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18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16</v>
      </c>
      <c r="C4" s="5" t="s">
        <v>8</v>
      </c>
      <c r="D4" s="44">
        <v>10180359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43">
        <f>$C$6-(3*$C$7)</f>
        <v>5.3000000000000007</v>
      </c>
      <c r="H5" s="43">
        <f>$C$6-(2*$C$7)</f>
        <v>5.5</v>
      </c>
      <c r="I5" s="43">
        <f>$C$6-(1*$C$7)</f>
        <v>5.7</v>
      </c>
      <c r="J5" s="43">
        <f>$C$6-(0*$C$7)</f>
        <v>5.9</v>
      </c>
      <c r="K5" s="43">
        <f>$C$6+(1*$C$7)</f>
        <v>6.1000000000000005</v>
      </c>
      <c r="L5" s="43">
        <f>$C$6+(2*$C$7)</f>
        <v>6.3000000000000007</v>
      </c>
      <c r="M5" s="43">
        <f>$C$6+(3*$C$7)</f>
        <v>6.5</v>
      </c>
    </row>
    <row r="6" spans="1:16" x14ac:dyDescent="0.25">
      <c r="A6" s="3" t="s">
        <v>63</v>
      </c>
      <c r="B6" s="3"/>
      <c r="C6" s="6">
        <v>5.9</v>
      </c>
      <c r="D6" s="3" t="s">
        <v>19</v>
      </c>
      <c r="E6" s="3"/>
    </row>
    <row r="7" spans="1:16" x14ac:dyDescent="0.25">
      <c r="A7" s="3" t="s">
        <v>64</v>
      </c>
      <c r="B7" s="3"/>
      <c r="C7" s="6">
        <v>0.2</v>
      </c>
      <c r="D7" s="3" t="s">
        <v>19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0.09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5.3</v>
      </c>
      <c r="D10" s="12">
        <v>6.5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5.9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IF(((D10-C10)/6)&lt;((C6*C9)/3),(D10-C10)/6,(C6*C9/3))</f>
        <v>0.17700000000000002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18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17</v>
      </c>
      <c r="C4" s="5" t="s">
        <v>8</v>
      </c>
      <c r="D4" s="44">
        <v>10180358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43">
        <f>$C$6-(3*$C$7)</f>
        <v>7.6</v>
      </c>
      <c r="H5" s="43">
        <f>$C$6-(2*$C$7)</f>
        <v>7.9</v>
      </c>
      <c r="I5" s="43">
        <f>$C$6-(1*$C$7)</f>
        <v>8.1999999999999993</v>
      </c>
      <c r="J5" s="43">
        <f>$C$6-(0*$C$7)</f>
        <v>8.5</v>
      </c>
      <c r="K5" s="43">
        <f>$C$6+(1*$C$7)</f>
        <v>8.8000000000000007</v>
      </c>
      <c r="L5" s="43">
        <f>$C$6+(2*$C$7)</f>
        <v>9.1</v>
      </c>
      <c r="M5" s="43">
        <f>$C$6+(3*$C$7)</f>
        <v>9.4</v>
      </c>
    </row>
    <row r="6" spans="1:16" x14ac:dyDescent="0.25">
      <c r="A6" s="3" t="s">
        <v>63</v>
      </c>
      <c r="B6" s="3"/>
      <c r="C6" s="6">
        <v>8.5</v>
      </c>
      <c r="D6" s="3" t="s">
        <v>19</v>
      </c>
      <c r="E6" s="3"/>
    </row>
    <row r="7" spans="1:16" x14ac:dyDescent="0.25">
      <c r="A7" s="3" t="s">
        <v>64</v>
      </c>
      <c r="B7" s="3"/>
      <c r="C7" s="6">
        <v>0.3</v>
      </c>
      <c r="D7" s="3" t="str">
        <f>D6</f>
        <v>%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0.09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7.6</v>
      </c>
      <c r="D10" s="12">
        <v>9.4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8.5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IF(((D10-C10)/6)&lt;((C6*C9)/3),(D10-C10)/6,(C6*C9/3))</f>
        <v>0.255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38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38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38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38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38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38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38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38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38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38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38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38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38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38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38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38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38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38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38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38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38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38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38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38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39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21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16</v>
      </c>
      <c r="C4" s="5" t="s">
        <v>8</v>
      </c>
      <c r="D4" s="44">
        <v>10180477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43">
        <f>$C$6-(3*$C$7)</f>
        <v>8.1999999999999993</v>
      </c>
      <c r="H5" s="43">
        <f>$C$6-(2*$C$7)</f>
        <v>9.1999999999999993</v>
      </c>
      <c r="I5" s="43">
        <f>$C$6-(1*$C$7)</f>
        <v>10.199999999999999</v>
      </c>
      <c r="J5" s="43">
        <f>$C$6-(0*$C$7)</f>
        <v>11.2</v>
      </c>
      <c r="K5" s="43">
        <f>$C$6+(1*$C$7)</f>
        <v>12.2</v>
      </c>
      <c r="L5" s="43">
        <f>$C$6+(2*$C$7)</f>
        <v>13.2</v>
      </c>
      <c r="M5" s="43">
        <f>$C$6+(3*$C$7)</f>
        <v>14.2</v>
      </c>
    </row>
    <row r="6" spans="1:16" x14ac:dyDescent="0.25">
      <c r="A6" s="3" t="s">
        <v>63</v>
      </c>
      <c r="B6" s="3"/>
      <c r="C6" s="6">
        <v>11.2</v>
      </c>
      <c r="D6" s="3" t="s">
        <v>20</v>
      </c>
      <c r="E6" s="3"/>
    </row>
    <row r="7" spans="1:16" x14ac:dyDescent="0.25">
      <c r="A7" s="3" t="s">
        <v>64</v>
      </c>
      <c r="B7" s="3"/>
      <c r="C7" s="6">
        <v>1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0.25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7.8</v>
      </c>
      <c r="D10" s="12">
        <v>14.5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11.15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IF(((D10-C10)/6)&lt;((C6*C9)/3),(D10-C10)/6,(C6*C9/3))</f>
        <v>0.93333333333333324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21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17</v>
      </c>
      <c r="C4" s="5" t="s">
        <v>8</v>
      </c>
      <c r="D4" s="44">
        <v>10180478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43">
        <f>$C$6-(3*$C$7)</f>
        <v>65.699999999999989</v>
      </c>
      <c r="H5" s="43">
        <f>$C$6-(2*$C$7)</f>
        <v>73</v>
      </c>
      <c r="I5" s="43">
        <f>$C$6-(1*$C$7)</f>
        <v>80.3</v>
      </c>
      <c r="J5" s="43">
        <f>$C$6-(0*$C$7)</f>
        <v>87.6</v>
      </c>
      <c r="K5" s="43">
        <f>$C$6+(1*$C$7)</f>
        <v>94.899999999999991</v>
      </c>
      <c r="L5" s="43">
        <f>$C$6+(2*$C$7)</f>
        <v>102.19999999999999</v>
      </c>
      <c r="M5" s="43">
        <f>$C$6+(3*$C$7)</f>
        <v>109.5</v>
      </c>
    </row>
    <row r="6" spans="1:16" x14ac:dyDescent="0.25">
      <c r="A6" s="3" t="s">
        <v>63</v>
      </c>
      <c r="B6" s="3"/>
      <c r="C6" s="6">
        <v>87.6</v>
      </c>
      <c r="D6" s="3" t="s">
        <v>20</v>
      </c>
      <c r="E6" s="3"/>
    </row>
    <row r="7" spans="1:16" x14ac:dyDescent="0.25">
      <c r="A7" s="3" t="s">
        <v>64</v>
      </c>
      <c r="B7" s="3"/>
      <c r="C7" s="6">
        <v>7.3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0.25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61.3</v>
      </c>
      <c r="D10" s="12">
        <v>113.9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87.6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7.3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60</v>
      </c>
    </row>
    <row r="3" spans="1:16" x14ac:dyDescent="0.25">
      <c r="A3" s="3" t="s">
        <v>61</v>
      </c>
      <c r="B3" s="4" t="s">
        <v>22</v>
      </c>
      <c r="C3" s="5" t="s">
        <v>8</v>
      </c>
      <c r="D3" s="6"/>
      <c r="E3" s="3"/>
    </row>
    <row r="4" spans="1:16" ht="15.75" x14ac:dyDescent="0.25">
      <c r="A4" s="3" t="s">
        <v>62</v>
      </c>
      <c r="B4" s="4" t="s">
        <v>16</v>
      </c>
      <c r="C4" s="5" t="s">
        <v>8</v>
      </c>
      <c r="D4" s="44">
        <v>10180477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7">
        <f>$C$6-(3*$C$7)</f>
        <v>6.1</v>
      </c>
      <c r="H5" s="37">
        <f>$C$6-(2*$C$7)</f>
        <v>6.6</v>
      </c>
      <c r="I5" s="37">
        <f>$C$6-(1*$C$7)</f>
        <v>7.1</v>
      </c>
      <c r="J5" s="37">
        <f>$C$6-(0*$C$7)</f>
        <v>7.6</v>
      </c>
      <c r="K5" s="37">
        <f>$C$6+(1*$C$7)</f>
        <v>8.1</v>
      </c>
      <c r="L5" s="37">
        <f>$C$6+(2*$C$7)</f>
        <v>8.6</v>
      </c>
      <c r="M5" s="37">
        <f>$C$6+(3*$C$7)</f>
        <v>9.1</v>
      </c>
    </row>
    <row r="6" spans="1:16" x14ac:dyDescent="0.25">
      <c r="A6" s="3" t="s">
        <v>63</v>
      </c>
      <c r="B6" s="3"/>
      <c r="C6" s="6">
        <v>7.6</v>
      </c>
      <c r="D6" s="3" t="s">
        <v>7</v>
      </c>
      <c r="E6" s="3"/>
    </row>
    <row r="7" spans="1:16" x14ac:dyDescent="0.25">
      <c r="A7" s="3" t="s">
        <v>64</v>
      </c>
      <c r="B7" s="3"/>
      <c r="C7" s="6">
        <v>0.5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65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66</v>
      </c>
      <c r="B10" s="8"/>
      <c r="C10" s="12">
        <v>6.1</v>
      </c>
      <c r="D10" s="12">
        <v>9.1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67</v>
      </c>
      <c r="B11" s="8"/>
      <c r="C11" s="13">
        <f>AVERAGE(C10:D10)</f>
        <v>7.6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68</v>
      </c>
      <c r="B12" s="8"/>
      <c r="C12" s="25">
        <f>IF(((D10-C10)/6)&lt;((C11*C9)/3),(D10-C10)/6,(C11*C9/3))</f>
        <v>0.5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69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70</v>
      </c>
      <c r="B15" s="15" t="e">
        <f>AVERAGE(B19:B43)</f>
        <v>#DIV/0!</v>
      </c>
      <c r="C15" s="3" t="s">
        <v>10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71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72</v>
      </c>
      <c r="B18" s="18" t="s">
        <v>73</v>
      </c>
      <c r="C18" s="19" t="s">
        <v>74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Istruzioni</vt:lpstr>
      <vt:lpstr>Modello</vt:lpstr>
      <vt:lpstr>CRP_1</vt:lpstr>
      <vt:lpstr>CRP_2</vt:lpstr>
      <vt:lpstr>hba1c_1</vt:lpstr>
      <vt:lpstr>hba1c_2</vt:lpstr>
      <vt:lpstr>Albumin_1</vt:lpstr>
      <vt:lpstr>Albumin_2</vt:lpstr>
      <vt:lpstr>Creatinin_1</vt:lpstr>
      <vt:lpstr>Creatinin_2</vt:lpstr>
      <vt:lpstr>cholesterin_1</vt:lpstr>
      <vt:lpstr>cholesterin_2</vt:lpstr>
      <vt:lpstr>HDL_1</vt:lpstr>
      <vt:lpstr>HDL_2</vt:lpstr>
      <vt:lpstr>Triglyceride_1</vt:lpstr>
      <vt:lpstr>Triglyceride_2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2021-05-25T11:05:55Z</dcterms:modified>
</cp:coreProperties>
</file>