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105" windowWidth="28515" windowHeight="13860" activeTab="1"/>
  </bookViews>
  <sheets>
    <sheet name="Istruzioni" sheetId="16" r:id="rId1"/>
    <sheet name="caso_01" sheetId="19" r:id="rId2"/>
    <sheet name="caso_02" sheetId="33" r:id="rId3"/>
    <sheet name="caso_03" sheetId="34" r:id="rId4"/>
    <sheet name="caso_04" sheetId="35" r:id="rId5"/>
    <sheet name="caso_05" sheetId="36" r:id="rId6"/>
    <sheet name="caso_06" sheetId="37" r:id="rId7"/>
    <sheet name="caso_07" sheetId="38" r:id="rId8"/>
    <sheet name="caso_08" sheetId="39" r:id="rId9"/>
  </sheets>
  <calcPr calcId="145621"/>
</workbook>
</file>

<file path=xl/calcChain.xml><?xml version="1.0" encoding="utf-8"?>
<calcChain xmlns="http://schemas.openxmlformats.org/spreadsheetml/2006/main">
  <c r="E43" i="39" l="1"/>
  <c r="D43" i="39"/>
  <c r="E42" i="39"/>
  <c r="D42" i="39"/>
  <c r="E41" i="39"/>
  <c r="D41" i="39"/>
  <c r="E40" i="39"/>
  <c r="D40" i="39"/>
  <c r="E39" i="39"/>
  <c r="D39" i="39"/>
  <c r="E38" i="39"/>
  <c r="D38" i="39"/>
  <c r="E37" i="39"/>
  <c r="D37" i="39"/>
  <c r="D36" i="39"/>
  <c r="E36" i="39" s="1"/>
  <c r="D35" i="39"/>
  <c r="E35" i="39" s="1"/>
  <c r="D34" i="39"/>
  <c r="E34" i="39" s="1"/>
  <c r="D33" i="39"/>
  <c r="E33" i="39" s="1"/>
  <c r="D32" i="39"/>
  <c r="E32" i="39" s="1"/>
  <c r="D31" i="39"/>
  <c r="E31" i="39" s="1"/>
  <c r="D30" i="39"/>
  <c r="E30" i="39" s="1"/>
  <c r="D29" i="39"/>
  <c r="E29" i="39" s="1"/>
  <c r="D28" i="39"/>
  <c r="E28" i="39" s="1"/>
  <c r="D27" i="39"/>
  <c r="E27" i="39" s="1"/>
  <c r="D26" i="39"/>
  <c r="E26" i="39" s="1"/>
  <c r="D25" i="39"/>
  <c r="E25" i="39" s="1"/>
  <c r="D24" i="39"/>
  <c r="E24" i="39" s="1"/>
  <c r="D23" i="39"/>
  <c r="E23" i="39" s="1"/>
  <c r="D22" i="39"/>
  <c r="E22" i="39" s="1"/>
  <c r="D21" i="39"/>
  <c r="E21" i="39" s="1"/>
  <c r="D20" i="39"/>
  <c r="E20" i="39" s="1"/>
  <c r="D19" i="39"/>
  <c r="E19" i="39" s="1"/>
  <c r="B16" i="39"/>
  <c r="B15" i="39"/>
  <c r="D15" i="39" s="1"/>
  <c r="C12" i="39"/>
  <c r="C11" i="39"/>
  <c r="M5" i="39"/>
  <c r="L5" i="39"/>
  <c r="K5" i="39"/>
  <c r="J5" i="39"/>
  <c r="I5" i="39"/>
  <c r="H5" i="39"/>
  <c r="G5" i="39"/>
  <c r="E43" i="38"/>
  <c r="D43" i="38"/>
  <c r="E42" i="38"/>
  <c r="D42" i="38"/>
  <c r="E41" i="38"/>
  <c r="D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D34" i="38"/>
  <c r="E34" i="38" s="1"/>
  <c r="D33" i="38"/>
  <c r="E33" i="38" s="1"/>
  <c r="D32" i="38"/>
  <c r="E32" i="38" s="1"/>
  <c r="D31" i="38"/>
  <c r="E31" i="38" s="1"/>
  <c r="D30" i="38"/>
  <c r="E30" i="38" s="1"/>
  <c r="D29" i="38"/>
  <c r="E29" i="38" s="1"/>
  <c r="D28" i="38"/>
  <c r="E28" i="38" s="1"/>
  <c r="D27" i="38"/>
  <c r="E27" i="38" s="1"/>
  <c r="E26" i="38"/>
  <c r="D26" i="38"/>
  <c r="D25" i="38"/>
  <c r="E25" i="38" s="1"/>
  <c r="D24" i="38"/>
  <c r="E24" i="38" s="1"/>
  <c r="D23" i="38"/>
  <c r="E23" i="38" s="1"/>
  <c r="D22" i="38"/>
  <c r="E22" i="38" s="1"/>
  <c r="D21" i="38"/>
  <c r="E21" i="38" s="1"/>
  <c r="D20" i="38"/>
  <c r="E20" i="38" s="1"/>
  <c r="D19" i="38"/>
  <c r="E19" i="38" s="1"/>
  <c r="B16" i="38"/>
  <c r="B15" i="38"/>
  <c r="D15" i="38" s="1"/>
  <c r="C12" i="38"/>
  <c r="C11" i="38"/>
  <c r="M5" i="38"/>
  <c r="L5" i="38"/>
  <c r="K5" i="38"/>
  <c r="J5" i="38"/>
  <c r="I5" i="38"/>
  <c r="H5" i="38"/>
  <c r="G5" i="38"/>
  <c r="E43" i="37"/>
  <c r="D43" i="37"/>
  <c r="E42" i="37"/>
  <c r="D42" i="37"/>
  <c r="E41" i="37"/>
  <c r="D41" i="37"/>
  <c r="E40" i="37"/>
  <c r="D40" i="37"/>
  <c r="E39" i="37"/>
  <c r="D39" i="37"/>
  <c r="E38" i="37"/>
  <c r="D38" i="37"/>
  <c r="D37" i="37"/>
  <c r="E37" i="37" s="1"/>
  <c r="D36" i="37"/>
  <c r="E36" i="37" s="1"/>
  <c r="D35" i="37"/>
  <c r="E35" i="37" s="1"/>
  <c r="D34" i="37"/>
  <c r="E34" i="37" s="1"/>
  <c r="D33" i="37"/>
  <c r="E33" i="37" s="1"/>
  <c r="D32" i="37"/>
  <c r="E32" i="37" s="1"/>
  <c r="D31" i="37"/>
  <c r="E31" i="37" s="1"/>
  <c r="D30" i="37"/>
  <c r="E30" i="37" s="1"/>
  <c r="D29" i="37"/>
  <c r="E29" i="37" s="1"/>
  <c r="D28" i="37"/>
  <c r="E28" i="37" s="1"/>
  <c r="D27" i="37"/>
  <c r="E27" i="37" s="1"/>
  <c r="D26" i="37"/>
  <c r="E26" i="37" s="1"/>
  <c r="D25" i="37"/>
  <c r="E25" i="37" s="1"/>
  <c r="D24" i="37"/>
  <c r="E24" i="37" s="1"/>
  <c r="D23" i="37"/>
  <c r="E23" i="37" s="1"/>
  <c r="E22" i="37"/>
  <c r="D22" i="37"/>
  <c r="D21" i="37"/>
  <c r="E21" i="37" s="1"/>
  <c r="D20" i="37"/>
  <c r="E20" i="37" s="1"/>
  <c r="D19" i="37"/>
  <c r="E19" i="37" s="1"/>
  <c r="B16" i="37"/>
  <c r="B15" i="37"/>
  <c r="D15" i="37" s="1"/>
  <c r="C12" i="37"/>
  <c r="C11" i="37"/>
  <c r="M5" i="37"/>
  <c r="L5" i="37"/>
  <c r="K5" i="37"/>
  <c r="J5" i="37"/>
  <c r="I5" i="37"/>
  <c r="H5" i="37"/>
  <c r="G5" i="37"/>
  <c r="E43" i="36"/>
  <c r="D43" i="36"/>
  <c r="E42" i="36"/>
  <c r="D42" i="36"/>
  <c r="E41" i="36"/>
  <c r="D41" i="36"/>
  <c r="E40" i="36"/>
  <c r="D40" i="36"/>
  <c r="D39" i="36"/>
  <c r="E39" i="36" s="1"/>
  <c r="D38" i="36"/>
  <c r="E38" i="36" s="1"/>
  <c r="D37" i="36"/>
  <c r="E37" i="36" s="1"/>
  <c r="D36" i="36"/>
  <c r="E36" i="36" s="1"/>
  <c r="D35" i="36"/>
  <c r="E35" i="36" s="1"/>
  <c r="D34" i="36"/>
  <c r="E34" i="36" s="1"/>
  <c r="D33" i="36"/>
  <c r="E33" i="36" s="1"/>
  <c r="D32" i="36"/>
  <c r="E32" i="36" s="1"/>
  <c r="D31" i="36"/>
  <c r="E31" i="36" s="1"/>
  <c r="D30" i="36"/>
  <c r="E30" i="36" s="1"/>
  <c r="D29" i="36"/>
  <c r="E29" i="36" s="1"/>
  <c r="D28" i="36"/>
  <c r="E28" i="36" s="1"/>
  <c r="D27" i="36"/>
  <c r="E27" i="36" s="1"/>
  <c r="D26" i="36"/>
  <c r="E26" i="36" s="1"/>
  <c r="D25" i="36"/>
  <c r="E25" i="36" s="1"/>
  <c r="D24" i="36"/>
  <c r="E24" i="36" s="1"/>
  <c r="D23" i="36"/>
  <c r="E23" i="36" s="1"/>
  <c r="E22" i="36"/>
  <c r="D22" i="36"/>
  <c r="D21" i="36"/>
  <c r="E21" i="36" s="1"/>
  <c r="D20" i="36"/>
  <c r="E20" i="36" s="1"/>
  <c r="D19" i="36"/>
  <c r="E19" i="36" s="1"/>
  <c r="B16" i="36"/>
  <c r="B15" i="36"/>
  <c r="D15" i="36" s="1"/>
  <c r="C12" i="36"/>
  <c r="C11" i="36"/>
  <c r="M5" i="36"/>
  <c r="L5" i="36"/>
  <c r="K5" i="36"/>
  <c r="J5" i="36"/>
  <c r="I5" i="36"/>
  <c r="H5" i="36"/>
  <c r="G5" i="36"/>
  <c r="E43" i="35"/>
  <c r="D43" i="35"/>
  <c r="E42" i="35"/>
  <c r="D42" i="35"/>
  <c r="D41" i="35"/>
  <c r="E41" i="35" s="1"/>
  <c r="E40" i="35"/>
  <c r="D40" i="35"/>
  <c r="E39" i="35"/>
  <c r="D39" i="35"/>
  <c r="D38" i="35"/>
  <c r="E38" i="35" s="1"/>
  <c r="D37" i="35"/>
  <c r="E37" i="35" s="1"/>
  <c r="E36" i="35"/>
  <c r="D36" i="35"/>
  <c r="D35" i="35"/>
  <c r="E35" i="35" s="1"/>
  <c r="D34" i="35"/>
  <c r="E34" i="35" s="1"/>
  <c r="D33" i="35"/>
  <c r="E33" i="35" s="1"/>
  <c r="D32" i="35"/>
  <c r="E32" i="35" s="1"/>
  <c r="D31" i="35"/>
  <c r="E31" i="35" s="1"/>
  <c r="D30" i="35"/>
  <c r="E30" i="35" s="1"/>
  <c r="D29" i="35"/>
  <c r="E29" i="35" s="1"/>
  <c r="D28" i="35"/>
  <c r="E28" i="35" s="1"/>
  <c r="D27" i="35"/>
  <c r="E27" i="35" s="1"/>
  <c r="D26" i="35"/>
  <c r="E26" i="35" s="1"/>
  <c r="E25" i="35"/>
  <c r="D25" i="35"/>
  <c r="E24" i="35"/>
  <c r="D24" i="35"/>
  <c r="D23" i="35"/>
  <c r="E23" i="35" s="1"/>
  <c r="D22" i="35"/>
  <c r="E22" i="35" s="1"/>
  <c r="E21" i="35"/>
  <c r="D21" i="35"/>
  <c r="E20" i="35"/>
  <c r="D20" i="35"/>
  <c r="D19" i="35"/>
  <c r="E19" i="35" s="1"/>
  <c r="B16" i="35"/>
  <c r="B15" i="35"/>
  <c r="D15" i="35" s="1"/>
  <c r="C12" i="35"/>
  <c r="C11" i="35"/>
  <c r="M5" i="35"/>
  <c r="L5" i="35"/>
  <c r="K5" i="35"/>
  <c r="J5" i="35"/>
  <c r="I5" i="35"/>
  <c r="H5" i="35"/>
  <c r="G5" i="35"/>
  <c r="E43" i="34"/>
  <c r="D43" i="34"/>
  <c r="E42" i="34"/>
  <c r="D42" i="34"/>
  <c r="D41" i="34"/>
  <c r="E41" i="34" s="1"/>
  <c r="D40" i="34"/>
  <c r="E40" i="34" s="1"/>
  <c r="E39" i="34"/>
  <c r="D39" i="34"/>
  <c r="D38" i="34"/>
  <c r="E38" i="34" s="1"/>
  <c r="D37" i="34"/>
  <c r="E37" i="34" s="1"/>
  <c r="D36" i="34"/>
  <c r="E36" i="34" s="1"/>
  <c r="D35" i="34"/>
  <c r="E35" i="34" s="1"/>
  <c r="D34" i="34"/>
  <c r="E34" i="34" s="1"/>
  <c r="D33" i="34"/>
  <c r="E33" i="34" s="1"/>
  <c r="D32" i="34"/>
  <c r="E32" i="34" s="1"/>
  <c r="D31" i="34"/>
  <c r="E31" i="34" s="1"/>
  <c r="D30" i="34"/>
  <c r="E30" i="34" s="1"/>
  <c r="D29" i="34"/>
  <c r="E29" i="34" s="1"/>
  <c r="D28" i="34"/>
  <c r="E28" i="34" s="1"/>
  <c r="D27" i="34"/>
  <c r="E27" i="34" s="1"/>
  <c r="D26" i="34"/>
  <c r="E26" i="34" s="1"/>
  <c r="D25" i="34"/>
  <c r="E25" i="34" s="1"/>
  <c r="D24" i="34"/>
  <c r="E24" i="34" s="1"/>
  <c r="D23" i="34"/>
  <c r="E23" i="34" s="1"/>
  <c r="D22" i="34"/>
  <c r="E22" i="34" s="1"/>
  <c r="D21" i="34"/>
  <c r="E21" i="34" s="1"/>
  <c r="D20" i="34"/>
  <c r="E20" i="34" s="1"/>
  <c r="D19" i="34"/>
  <c r="E19" i="34" s="1"/>
  <c r="B16" i="34"/>
  <c r="B15" i="34"/>
  <c r="D15" i="34" s="1"/>
  <c r="C12" i="34"/>
  <c r="C11" i="34"/>
  <c r="M5" i="34"/>
  <c r="L5" i="34"/>
  <c r="K5" i="34"/>
  <c r="J5" i="34"/>
  <c r="I5" i="34"/>
  <c r="H5" i="34"/>
  <c r="G5" i="34"/>
  <c r="D19" i="33"/>
  <c r="E19" i="33" s="1"/>
  <c r="D20" i="33"/>
  <c r="D43" i="33"/>
  <c r="E43" i="33" s="1"/>
  <c r="D42" i="33"/>
  <c r="E42" i="33" s="1"/>
  <c r="D41" i="33"/>
  <c r="E41" i="33" s="1"/>
  <c r="D40" i="33"/>
  <c r="E40" i="33" s="1"/>
  <c r="D39" i="33"/>
  <c r="E39" i="33" s="1"/>
  <c r="D38" i="33"/>
  <c r="E38" i="33" s="1"/>
  <c r="D37" i="33"/>
  <c r="E37" i="33" s="1"/>
  <c r="D36" i="33"/>
  <c r="E36" i="33" s="1"/>
  <c r="D35" i="33"/>
  <c r="E35" i="33" s="1"/>
  <c r="D34" i="33"/>
  <c r="E34" i="33" s="1"/>
  <c r="D33" i="33"/>
  <c r="E33" i="33" s="1"/>
  <c r="D32" i="33"/>
  <c r="E32" i="33" s="1"/>
  <c r="D31" i="33"/>
  <c r="E31" i="33" s="1"/>
  <c r="D30" i="33"/>
  <c r="E30" i="33" s="1"/>
  <c r="D29" i="33"/>
  <c r="E29" i="33" s="1"/>
  <c r="D28" i="33"/>
  <c r="E28" i="33" s="1"/>
  <c r="D27" i="33"/>
  <c r="E27" i="33" s="1"/>
  <c r="D26" i="33"/>
  <c r="E26" i="33" s="1"/>
  <c r="D25" i="33"/>
  <c r="E25" i="33" s="1"/>
  <c r="D24" i="33"/>
  <c r="E24" i="33" s="1"/>
  <c r="D23" i="33"/>
  <c r="E23" i="33" s="1"/>
  <c r="E22" i="33"/>
  <c r="D22" i="33"/>
  <c r="D21" i="33"/>
  <c r="E21" i="33" s="1"/>
  <c r="E20" i="33"/>
  <c r="B16" i="33"/>
  <c r="B15" i="33"/>
  <c r="D15" i="33" s="1"/>
  <c r="C12" i="33"/>
  <c r="C11" i="33"/>
  <c r="M5" i="33"/>
  <c r="L5" i="33"/>
  <c r="K5" i="33"/>
  <c r="J5" i="33"/>
  <c r="I5" i="33"/>
  <c r="H5" i="33"/>
  <c r="G5" i="33"/>
  <c r="D16" i="39" l="1"/>
  <c r="D16" i="38"/>
  <c r="D16" i="37"/>
  <c r="D16" i="36"/>
  <c r="D16" i="35"/>
  <c r="D16" i="34"/>
  <c r="D16" i="33"/>
  <c r="E43" i="19" l="1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B16" i="19"/>
  <c r="D16" i="19" s="1"/>
  <c r="B15" i="19"/>
  <c r="D15" i="19" s="1"/>
  <c r="C12" i="19"/>
  <c r="C11" i="19"/>
  <c r="M5" i="19"/>
  <c r="L5" i="19"/>
  <c r="K5" i="19"/>
  <c r="J5" i="19"/>
  <c r="I5" i="19"/>
  <c r="H5" i="19"/>
  <c r="G5" i="19"/>
</calcChain>
</file>

<file path=xl/sharedStrings.xml><?xml version="1.0" encoding="utf-8"?>
<sst xmlns="http://schemas.openxmlformats.org/spreadsheetml/2006/main" count="283" uniqueCount="71">
  <si>
    <t>-3s</t>
  </si>
  <si>
    <t>-2s</t>
  </si>
  <si>
    <t>-1s</t>
  </si>
  <si>
    <t>MW</t>
  </si>
  <si>
    <t>+1s</t>
  </si>
  <si>
    <t>+2s</t>
  </si>
  <si>
    <t>+3s</t>
  </si>
  <si>
    <t>mmol/l</t>
  </si>
  <si>
    <t>Lot</t>
  </si>
  <si>
    <t>VK%</t>
  </si>
  <si>
    <t>Abw.</t>
  </si>
  <si>
    <t>© 2016 mqzh.ch</t>
  </si>
  <si>
    <t>info@mqzh.ch, www.mqzh.ch</t>
  </si>
  <si>
    <t>Precinorm</t>
  </si>
  <si>
    <t>Glucose</t>
  </si>
  <si>
    <t>MQ Zurigo</t>
  </si>
  <si>
    <t>Controllo di qualità interno</t>
  </si>
  <si>
    <t>Versione 1.6 dal 6.4.2016</t>
  </si>
  <si>
    <t>Questo file Excel non contiene macro o programmi nascosti e non è protetto.</t>
  </si>
  <si>
    <t>Questo file può essere scaricato gratuitamente da www.mqzh.ch sotto HELP.</t>
  </si>
  <si>
    <t>Il file può essere modificato e copiato per uso personale.</t>
  </si>
  <si>
    <t>La distribuzione e la pubblicazione di questo file, così come le versioni modificate, sono consentite solo previa consultazione con MQ Zurich.</t>
  </si>
  <si>
    <t>© 2016 Associazione per il controllo della qualità medica, Ospedale Universitario di Zurigo, CH 8091 Zurigo</t>
  </si>
  <si>
    <t>Preparare una nuova tabella di controllo</t>
  </si>
  <si>
    <t>Clicca con il tasto destro del mouse sul modello, "Sposta o copia..."</t>
  </si>
  <si>
    <t>Seleziona "Crea copia" e inserisci il nuovo foglio di calcolo</t>
  </si>
  <si>
    <t>Il nuovo foglio di tabella si chiama ora "Template (2)".</t>
  </si>
  <si>
    <t>Cliccate con il tasto destro del mouse su "Template (2)", "Rinomina".</t>
  </si>
  <si>
    <t>Ora potete dare al foglio di calcolo un nuovo nome, per esempio "Glucose".</t>
  </si>
  <si>
    <t xml:space="preserve">Importante: gli spazi non sono ammessi. Per separare potete usare "_". </t>
  </si>
  <si>
    <t>per esempio "Glucose_Level_1".</t>
  </si>
  <si>
    <t>Ora riempite i quattro campi verdi superiori con i nomi dell'analisi e del controllo.</t>
  </si>
  <si>
    <t>Poi vai su http://qualab.ch/index.php?TPL=10078 e cerca l'attuale tolleranza Qualab.</t>
  </si>
  <si>
    <t>Questo è inserito nel campo C9</t>
  </si>
  <si>
    <t>Inserite il campo di controllo del produttore nei campi C10 e D10.</t>
  </si>
  <si>
    <t>Direttamente sotto, un valore target raccomandato e una deviazione standard massima raccomandata sono calcolati automaticamente.</t>
  </si>
  <si>
    <t>Questi valori devono ora essere inseriti manualmente nei campi verdi di Setpoint e deviazione standard del Setpoint!</t>
  </si>
  <si>
    <t>I valori possono essere arrotondati per eccesso o per difetto in modo ragionevole.</t>
  </si>
  <si>
    <t>Immissione dei valori misurati</t>
  </si>
  <si>
    <t>Nella tabella verde con il titolo Date/Value/Employee puoi ora inserire tutti i valori in modo continuo.</t>
  </si>
  <si>
    <t>Dopo 27 valori misurati deve essere creata una nuova tabella.</t>
  </si>
  <si>
    <t>Valutazione dei dati</t>
  </si>
  <si>
    <t xml:space="preserve">Nelle tre situazioni seguenti c'è un allarme di controllo della qualità. </t>
  </si>
  <si>
    <t>Questo significa che l'analisi deve essere interrotta fino a quando il problema non viene risolto.</t>
  </si>
  <si>
    <t>1. un valore misurato è fuori dalla linea rossa (1-3s)</t>
  </si>
  <si>
    <t>2. due letture consecutive sono fuori dalla stessa linea gialla (2-2s)</t>
  </si>
  <si>
    <t>3. un valore misurato è fuori dalla linea gialla e il valore successivo è fuori dall'altra linea gialla (R-4s)</t>
  </si>
  <si>
    <t>-&gt; vedere gli esempi CHOL_1, CHOL_2 e CHOL_3</t>
  </si>
  <si>
    <t>(Questi tre fogli di calcolo di esempio possono naturalmente essere cancellati: cliccate con il tasto destro del mouse e "Delete")</t>
  </si>
  <si>
    <t>Interpretare la tabella di controllo IQC Caso 1</t>
  </si>
  <si>
    <t>Analisi</t>
  </si>
  <si>
    <t>Controllo</t>
  </si>
  <si>
    <t>Obiettivo</t>
  </si>
  <si>
    <t>Obiettivo Standard dev. (s)</t>
  </si>
  <si>
    <t>Tolleranza Qualab</t>
  </si>
  <si>
    <t>Gamma del produttore: da:</t>
  </si>
  <si>
    <t>Set point raccomandato:</t>
  </si>
  <si>
    <t>Obiettivo raccomandato s:</t>
  </si>
  <si>
    <t>Valori effettivi (calcolati dai valori misurati)</t>
  </si>
  <si>
    <t>Valore medio</t>
  </si>
  <si>
    <t>Standard dev.</t>
  </si>
  <si>
    <t>Data</t>
  </si>
  <si>
    <t>Valore</t>
  </si>
  <si>
    <t>Collabo.</t>
  </si>
  <si>
    <t>Interpretare la tabella di controllo IQC Caso 8</t>
  </si>
  <si>
    <t>Interpretare la tabella di controllo IQC Caso 7</t>
  </si>
  <si>
    <t>Interpretare la tabella di controllo IQC Caso 6</t>
  </si>
  <si>
    <t>Interpretare la tabella di controllo IQC Caso 5</t>
  </si>
  <si>
    <t>Interpretare la tabella di controllo IQC Caso 4</t>
  </si>
  <si>
    <t>Interpretare la tabella di controllo IQC Caso 3</t>
  </si>
  <si>
    <t>Interpretare la tabella di controllo IQC Caso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</si>
</sst>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2" fontId="13" fillId="0" borderId="0" xfId="0" applyNumberFormat="1" applyFont="1" applyAlignment="1">
      <alignment horizontal="center"/>
    </xf>
    <xf numFmtId="0" fontId="1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caso_01!$E$19:$E$43</c:f>
              <c:numCache>
                <c:formatCode>General</c:formatCode>
                <c:ptCount val="25"/>
                <c:pt idx="0">
                  <c:v>3.7658187567139976</c:v>
                </c:pt>
                <c:pt idx="1">
                  <c:v>5.0950225259875879</c:v>
                </c:pt>
                <c:pt idx="2">
                  <c:v>2.9132993505336344</c:v>
                </c:pt>
                <c:pt idx="3">
                  <c:v>3.3097958395082969</c:v>
                </c:pt>
                <c:pt idx="4">
                  <c:v>2.3095676725497469</c:v>
                </c:pt>
                <c:pt idx="5">
                  <c:v>2.1530891091097146</c:v>
                </c:pt>
                <c:pt idx="6">
                  <c:v>3.0223705026437528</c:v>
                </c:pt>
                <c:pt idx="7">
                  <c:v>3.22649294603616</c:v>
                </c:pt>
                <c:pt idx="8">
                  <c:v>1.8820687829283997</c:v>
                </c:pt>
                <c:pt idx="9">
                  <c:v>3.4320751284249127</c:v>
                </c:pt>
                <c:pt idx="10">
                  <c:v>3.5959524312638678</c:v>
                </c:pt>
                <c:pt idx="11">
                  <c:v>4.1348530531686265</c:v>
                </c:pt>
                <c:pt idx="12">
                  <c:v>3.6345070485403994</c:v>
                </c:pt>
                <c:pt idx="13">
                  <c:v>3.6730093698715791</c:v>
                </c:pt>
                <c:pt idx="14">
                  <c:v>3.6297594861971447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350912"/>
        <c:axId val="182351488"/>
      </c:scatterChart>
      <c:valAx>
        <c:axId val="18235091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2351488"/>
        <c:crossesAt val="0"/>
        <c:crossBetween val="midCat"/>
        <c:majorUnit val="1"/>
      </c:valAx>
      <c:valAx>
        <c:axId val="18235148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35091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caso_02!$E$19:$E$43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4.9341079021396581</c:v>
                </c:pt>
                <c:pt idx="9">
                  <c:v>2.7999999999999989</c:v>
                </c:pt>
                <c:pt idx="10">
                  <c:v>5.8000000000000016</c:v>
                </c:pt>
                <c:pt idx="11">
                  <c:v>2.3000000000000007</c:v>
                </c:pt>
                <c:pt idx="12">
                  <c:v>5.6198555385926738</c:v>
                </c:pt>
                <c:pt idx="13">
                  <c:v>1.2999999999999998</c:v>
                </c:pt>
                <c:pt idx="14">
                  <c:v>4.8564757081330754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05312"/>
        <c:axId val="184205888"/>
      </c:scatterChart>
      <c:valAx>
        <c:axId val="18420531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4205888"/>
        <c:crossesAt val="0"/>
        <c:crossBetween val="midCat"/>
        <c:majorUnit val="1"/>
      </c:valAx>
      <c:valAx>
        <c:axId val="18420588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0531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caso_03!$I$18:$I$43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caso_03!$J$18:$J$43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caso_03!$H$18:$H$43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caso_03!$G$18:$G$43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caso_03!$K$18:$K$43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caso_03!$L$18:$L$43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caso_03!$M$18:$M$43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caso_03!$E$19:$E$43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4.9341079021396581</c:v>
                </c:pt>
                <c:pt idx="9">
                  <c:v>5.5880516457400518</c:v>
                </c:pt>
                <c:pt idx="10">
                  <c:v>3.7270265339466278</c:v>
                </c:pt>
                <c:pt idx="11">
                  <c:v>1.3666433561447775</c:v>
                </c:pt>
                <c:pt idx="12">
                  <c:v>5.6365561350539792</c:v>
                </c:pt>
                <c:pt idx="13">
                  <c:v>6.4487064820277737</c:v>
                </c:pt>
                <c:pt idx="14">
                  <c:v>5.6840033367770957</c:v>
                </c:pt>
                <c:pt idx="15">
                  <c:v>3.3270932918676408</c:v>
                </c:pt>
                <c:pt idx="16">
                  <c:v>7.5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caso_03!$F$19:$F$43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08192"/>
        <c:axId val="184208768"/>
      </c:scatterChart>
      <c:valAx>
        <c:axId val="18420819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4208768"/>
        <c:crossesAt val="0"/>
        <c:crossBetween val="midCat"/>
        <c:majorUnit val="1"/>
      </c:valAx>
      <c:valAx>
        <c:axId val="18420876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0819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caso_04!$I$18:$I$43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caso_04!$J$18:$J$43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caso_04!$H$18:$H$43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caso_04!$G$18:$G$43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caso_04!$K$18:$K$43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caso_04!$L$18:$L$43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caso_04!$M$18:$M$43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caso_04!$E$19:$E$43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6.3</c:v>
                </c:pt>
                <c:pt idx="9">
                  <c:v>4.5500000000000016</c:v>
                </c:pt>
                <c:pt idx="10">
                  <c:v>5.7594123184797361</c:v>
                </c:pt>
                <c:pt idx="11">
                  <c:v>4.8000000000000007</c:v>
                </c:pt>
                <c:pt idx="12">
                  <c:v>4.5500000000000016</c:v>
                </c:pt>
                <c:pt idx="13">
                  <c:v>5.2999999999999989</c:v>
                </c:pt>
                <c:pt idx="14">
                  <c:v>6.6644550436874859</c:v>
                </c:pt>
                <c:pt idx="15">
                  <c:v>6.540045263431967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caso_04!$F$19:$F$43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11072"/>
        <c:axId val="184211648"/>
      </c:scatterChart>
      <c:valAx>
        <c:axId val="18421107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184211648"/>
        <c:crossesAt val="0"/>
        <c:crossBetween val="midCat"/>
        <c:majorUnit val="1"/>
      </c:valAx>
      <c:valAx>
        <c:axId val="18421164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1107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caso_05!$I$18:$I$43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caso_05!$J$18:$J$43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caso_05!$H$18:$H$43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caso_05!$G$18:$G$43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caso_05!$K$18:$K$43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caso_05!$L$18:$L$43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caso_05!$M$18:$M$43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caso_05!$E$19:$E$43</c:f>
              <c:numCache>
                <c:formatCode>General</c:formatCode>
                <c:ptCount val="25"/>
                <c:pt idx="0">
                  <c:v>5.7403432285471343</c:v>
                </c:pt>
                <c:pt idx="1">
                  <c:v>6.6163548828742922</c:v>
                </c:pt>
                <c:pt idx="2">
                  <c:v>5.0781446836597741</c:v>
                </c:pt>
                <c:pt idx="3">
                  <c:v>5.3879720118973626</c:v>
                </c:pt>
                <c:pt idx="4">
                  <c:v>6.5468035492929619</c:v>
                </c:pt>
                <c:pt idx="5">
                  <c:v>4.3860237630840846</c:v>
                </c:pt>
                <c:pt idx="6">
                  <c:v>4.0123919709119935</c:v>
                </c:pt>
                <c:pt idx="7">
                  <c:v>6.6277212929096994</c:v>
                </c:pt>
                <c:pt idx="8">
                  <c:v>5.5210708771599446</c:v>
                </c:pt>
                <c:pt idx="9">
                  <c:v>4.8568737176654384</c:v>
                </c:pt>
                <c:pt idx="10">
                  <c:v>5.8000000000000016</c:v>
                </c:pt>
                <c:pt idx="11">
                  <c:v>4.9389192347123743</c:v>
                </c:pt>
                <c:pt idx="12">
                  <c:v>3.94615801925538</c:v>
                </c:pt>
                <c:pt idx="13">
                  <c:v>4.5041171026357905</c:v>
                </c:pt>
                <c:pt idx="14">
                  <c:v>4.8203677372046503</c:v>
                </c:pt>
                <c:pt idx="15">
                  <c:v>7.2500000000000018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caso_05!$F$19:$F$43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01920"/>
        <c:axId val="211002496"/>
      </c:scatterChart>
      <c:valAx>
        <c:axId val="21100192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002496"/>
        <c:crossesAt val="0"/>
        <c:crossBetween val="midCat"/>
        <c:majorUnit val="1"/>
      </c:valAx>
      <c:valAx>
        <c:axId val="21100249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00192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caso_06!$I$18:$I$43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caso_06!$J$18:$J$43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caso_06!$H$18:$H$43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caso_06!$G$18:$G$43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caso_06!$K$18:$K$43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caso_06!$L$18:$L$43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caso_06!$M$18:$M$43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caso_06!$E$19:$E$43</c:f>
              <c:numCache>
                <c:formatCode>General</c:formatCode>
                <c:ptCount val="25"/>
                <c:pt idx="0">
                  <c:v>5.0590146260045019</c:v>
                </c:pt>
                <c:pt idx="1">
                  <c:v>4.654585069493625</c:v>
                </c:pt>
                <c:pt idx="2">
                  <c:v>4.1726193843540402</c:v>
                </c:pt>
                <c:pt idx="3">
                  <c:v>4.8186340394575398</c:v>
                </c:pt>
                <c:pt idx="4">
                  <c:v>4.7328692575145412</c:v>
                </c:pt>
                <c:pt idx="5">
                  <c:v>4.4418934807079511</c:v>
                </c:pt>
                <c:pt idx="6">
                  <c:v>4.8079133706603914</c:v>
                </c:pt>
                <c:pt idx="7">
                  <c:v>5.0000000000000009</c:v>
                </c:pt>
                <c:pt idx="8">
                  <c:v>4.454623564361829</c:v>
                </c:pt>
                <c:pt idx="9">
                  <c:v>4.6231051841285096</c:v>
                </c:pt>
                <c:pt idx="10">
                  <c:v>4.15697437018098</c:v>
                </c:pt>
                <c:pt idx="11">
                  <c:v>5.0278905804414551</c:v>
                </c:pt>
                <c:pt idx="12">
                  <c:v>4.4590607616381037</c:v>
                </c:pt>
                <c:pt idx="13">
                  <c:v>4.1276397554436715</c:v>
                </c:pt>
                <c:pt idx="14">
                  <c:v>4.8000000000000007</c:v>
                </c:pt>
                <c:pt idx="15">
                  <c:v>4.3000000000000025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caso_06!$F$19:$F$43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04800"/>
        <c:axId val="211005376"/>
      </c:scatterChart>
      <c:valAx>
        <c:axId val="21100480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005376"/>
        <c:crossesAt val="0"/>
        <c:crossBetween val="midCat"/>
        <c:majorUnit val="1"/>
      </c:valAx>
      <c:valAx>
        <c:axId val="21100537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00480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caso_07!$I$18:$I$43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caso_07!$J$18:$J$43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caso_07!$H$18:$H$43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caso_07!$G$18:$G$43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caso_07!$K$18:$K$43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caso_07!$L$18:$L$43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caso_07!$M$18:$M$43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caso_07!$E$19:$E$43</c:f>
              <c:numCache>
                <c:formatCode>General</c:formatCode>
                <c:ptCount val="25"/>
                <c:pt idx="0">
                  <c:v>4.3000000000000025</c:v>
                </c:pt>
                <c:pt idx="1">
                  <c:v>4.654585069493625</c:v>
                </c:pt>
                <c:pt idx="2">
                  <c:v>4.3000000000000025</c:v>
                </c:pt>
                <c:pt idx="3">
                  <c:v>4.8186340394575398</c:v>
                </c:pt>
                <c:pt idx="4">
                  <c:v>4.7328692575145412</c:v>
                </c:pt>
                <c:pt idx="5">
                  <c:v>5.05</c:v>
                </c:pt>
                <c:pt idx="6">
                  <c:v>4.8079133706603914</c:v>
                </c:pt>
                <c:pt idx="7">
                  <c:v>5.0000000000000009</c:v>
                </c:pt>
                <c:pt idx="8">
                  <c:v>5.2000000000000011</c:v>
                </c:pt>
                <c:pt idx="9">
                  <c:v>5.05</c:v>
                </c:pt>
                <c:pt idx="10">
                  <c:v>5.2999999999999989</c:v>
                </c:pt>
                <c:pt idx="11">
                  <c:v>5.0278905804414551</c:v>
                </c:pt>
                <c:pt idx="12">
                  <c:v>5.8000000000000016</c:v>
                </c:pt>
                <c:pt idx="13">
                  <c:v>5.5500000000000025</c:v>
                </c:pt>
                <c:pt idx="14">
                  <c:v>6.200000000000002</c:v>
                </c:pt>
                <c:pt idx="15">
                  <c:v>6.3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caso_07!$F$19:$F$43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07680"/>
        <c:axId val="211008256"/>
      </c:scatterChart>
      <c:valAx>
        <c:axId val="21100768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008256"/>
        <c:crossesAt val="0"/>
        <c:crossBetween val="midCat"/>
        <c:majorUnit val="1"/>
      </c:valAx>
      <c:valAx>
        <c:axId val="211008256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00768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caso_08!$I$18:$I$43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caso_08!$J$18:$J$43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caso_08!$H$18:$H$43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caso_08!$G$18:$G$43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caso_08!$K$18:$K$43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caso_08!$L$18:$L$43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caso_08!$M$18:$M$43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caso_08!$F$18:$F$43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caso_08!$E$19:$E$43</c:f>
              <c:numCache>
                <c:formatCode>General</c:formatCode>
                <c:ptCount val="25"/>
                <c:pt idx="0">
                  <c:v>4.3805516719992763</c:v>
                </c:pt>
                <c:pt idx="1">
                  <c:v>5.4049274917240862</c:v>
                </c:pt>
                <c:pt idx="2">
                  <c:v>6.3</c:v>
                </c:pt>
                <c:pt idx="3">
                  <c:v>2.3000000000000007</c:v>
                </c:pt>
                <c:pt idx="4">
                  <c:v>4.6782355406656304</c:v>
                </c:pt>
                <c:pt idx="5">
                  <c:v>4.467258917826987</c:v>
                </c:pt>
                <c:pt idx="6">
                  <c:v>6.7536268483643678</c:v>
                </c:pt>
                <c:pt idx="7">
                  <c:v>5.1501854154019409</c:v>
                </c:pt>
                <c:pt idx="8">
                  <c:v>3.209902387822515</c:v>
                </c:pt>
                <c:pt idx="9">
                  <c:v>4.4704879082353752</c:v>
                </c:pt>
                <c:pt idx="10">
                  <c:v>2.9291453524245323</c:v>
                </c:pt>
                <c:pt idx="11">
                  <c:v>2.3000000000000007</c:v>
                </c:pt>
                <c:pt idx="12">
                  <c:v>6.3</c:v>
                </c:pt>
                <c:pt idx="13">
                  <c:v>3.5804066550888844</c:v>
                </c:pt>
                <c:pt idx="14">
                  <c:v>6.8000000000000025</c:v>
                </c:pt>
                <c:pt idx="15">
                  <c:v>1.2999999999999998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caso_08!$F$19:$F$43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54752"/>
        <c:axId val="211355328"/>
      </c:scatterChart>
      <c:valAx>
        <c:axId val="21135475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11355328"/>
        <c:crossesAt val="0"/>
        <c:crossBetween val="midCat"/>
        <c:majorUnit val="1"/>
      </c:valAx>
      <c:valAx>
        <c:axId val="21135532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3547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10" workbookViewId="0">
      <selection activeCell="F31" sqref="F31"/>
    </sheetView>
  </sheetViews>
  <sheetFormatPr baseColWidth="10" defaultRowHeight="15" x14ac:dyDescent="0.25"/>
  <sheetData>
    <row r="1" spans="1:1" x14ac:dyDescent="0.25">
      <c r="A1" t="s">
        <v>15</v>
      </c>
    </row>
    <row r="2" spans="1:1" ht="18.75" x14ac:dyDescent="0.3">
      <c r="A2" s="31" t="s">
        <v>16</v>
      </c>
    </row>
    <row r="3" spans="1:1" x14ac:dyDescent="0.25">
      <c r="A3" t="s">
        <v>17</v>
      </c>
    </row>
    <row r="5" spans="1:1" x14ac:dyDescent="0.25">
      <c r="A5" s="34" t="s">
        <v>18</v>
      </c>
    </row>
    <row r="6" spans="1:1" x14ac:dyDescent="0.25">
      <c r="A6" s="34" t="s">
        <v>19</v>
      </c>
    </row>
    <row r="7" spans="1:1" x14ac:dyDescent="0.25">
      <c r="A7" s="34" t="s">
        <v>20</v>
      </c>
    </row>
    <row r="8" spans="1:1" x14ac:dyDescent="0.25">
      <c r="A8" s="34" t="s">
        <v>21</v>
      </c>
    </row>
    <row r="9" spans="1:1" x14ac:dyDescent="0.25">
      <c r="A9" s="34" t="s">
        <v>22</v>
      </c>
    </row>
    <row r="10" spans="1:1" x14ac:dyDescent="0.25">
      <c r="A10" s="34" t="s">
        <v>12</v>
      </c>
    </row>
    <row r="13" spans="1:1" ht="15.75" x14ac:dyDescent="0.25">
      <c r="A13" s="32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8" spans="1:1" x14ac:dyDescent="0.25">
      <c r="A28" s="33" t="s">
        <v>36</v>
      </c>
    </row>
    <row r="29" spans="1:1" x14ac:dyDescent="0.25">
      <c r="A29" s="33" t="s">
        <v>37</v>
      </c>
    </row>
    <row r="31" spans="1:1" ht="15.75" x14ac:dyDescent="0.25">
      <c r="A31" s="32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6" spans="1:1" ht="15.75" x14ac:dyDescent="0.25">
      <c r="A36" s="32" t="s">
        <v>41</v>
      </c>
    </row>
    <row r="37" spans="1:1" x14ac:dyDescent="0.25">
      <c r="A37" t="s">
        <v>42</v>
      </c>
    </row>
    <row r="38" spans="1:1" x14ac:dyDescent="0.25">
      <c r="A38" t="s">
        <v>43</v>
      </c>
    </row>
    <row r="39" spans="1:1" x14ac:dyDescent="0.25">
      <c r="A39" t="s">
        <v>44</v>
      </c>
    </row>
    <row r="40" spans="1:1" x14ac:dyDescent="0.25">
      <c r="A40" t="s">
        <v>45</v>
      </c>
    </row>
    <row r="41" spans="1:1" x14ac:dyDescent="0.25">
      <c r="A41" t="s">
        <v>46</v>
      </c>
    </row>
    <row r="42" spans="1:1" x14ac:dyDescent="0.25">
      <c r="A42" s="35" t="s">
        <v>47</v>
      </c>
    </row>
    <row r="43" spans="1:1" x14ac:dyDescent="0.25">
      <c r="A43" t="s">
        <v>48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49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6.203702426713039</v>
      </c>
      <c r="C15" s="3" t="s">
        <v>10</v>
      </c>
      <c r="D15" s="16">
        <f>(B15-C6)/C6</f>
        <v>-2.1498039950624749E-2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0.16155265016308434</v>
      </c>
      <c r="C16" s="3" t="s">
        <v>9</v>
      </c>
      <c r="D16" s="16">
        <f>B16/B15</f>
        <v>2.6041328073287549E-2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>
        <v>42286</v>
      </c>
      <c r="B19" s="21">
        <v>6.2931637513427994</v>
      </c>
      <c r="C19" s="22"/>
      <c r="D19" s="27">
        <f>IF(ABS((B19-$C$6)/$C$7)&gt;3.5,(3.5*(B19-$C$6)/ABS(B19-$C$6))+4,(B19-$C$6)/$C$7+4)</f>
        <v>3.7658187567139976</v>
      </c>
      <c r="E19" s="27">
        <f>IF(B19&gt;0,D19,#N/A)</f>
        <v>3.7658187567139976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>
        <v>42293</v>
      </c>
      <c r="B20" s="21">
        <v>6.5590045051975174</v>
      </c>
      <c r="C20" s="22"/>
      <c r="D20" s="27">
        <f t="shared" ref="D20:D43" si="0">IF(ABS((B20-$C$6)/$C$7)&gt;3.5,(3.5*(B20-$C$6)/ABS(B20-$C$6))+4,(B20-$C$6)/$C$7+4)</f>
        <v>5.0950225259875879</v>
      </c>
      <c r="E20" s="27">
        <f t="shared" ref="E20:E43" si="1">IF(B20&gt;0,D20,#N/A)</f>
        <v>5.0950225259875879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>
        <v>42300</v>
      </c>
      <c r="B21" s="21">
        <v>6.1226598701067267</v>
      </c>
      <c r="C21" s="22"/>
      <c r="D21" s="27">
        <f t="shared" si="0"/>
        <v>2.9132993505336344</v>
      </c>
      <c r="E21" s="27">
        <f t="shared" si="1"/>
        <v>2.9132993505336344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>
        <v>42307</v>
      </c>
      <c r="B22" s="21">
        <v>6.2019591679016592</v>
      </c>
      <c r="C22" s="22"/>
      <c r="D22" s="27">
        <f t="shared" si="0"/>
        <v>3.3097958395082969</v>
      </c>
      <c r="E22" s="27">
        <f t="shared" si="1"/>
        <v>3.3097958395082969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>
        <v>42314</v>
      </c>
      <c r="B23" s="21">
        <v>6.0019135345099492</v>
      </c>
      <c r="C23" s="22"/>
      <c r="D23" s="27">
        <f t="shared" si="0"/>
        <v>2.3095676725497469</v>
      </c>
      <c r="E23" s="27">
        <f t="shared" si="1"/>
        <v>2.3095676725497469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>
        <v>42321</v>
      </c>
      <c r="B24" s="21">
        <v>5.9706178218219428</v>
      </c>
      <c r="C24" s="22"/>
      <c r="D24" s="27">
        <f t="shared" si="0"/>
        <v>2.1530891091097146</v>
      </c>
      <c r="E24" s="27">
        <f t="shared" si="1"/>
        <v>2.1530891091097146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>
        <v>42328</v>
      </c>
      <c r="B25" s="21">
        <v>6.1444741005287504</v>
      </c>
      <c r="C25" s="22"/>
      <c r="D25" s="27">
        <f t="shared" si="0"/>
        <v>3.0223705026437528</v>
      </c>
      <c r="E25" s="27">
        <f t="shared" si="1"/>
        <v>3.0223705026437528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>
        <v>42335</v>
      </c>
      <c r="B26" s="21">
        <v>6.1852985892072319</v>
      </c>
      <c r="C26" s="22"/>
      <c r="D26" s="27">
        <f t="shared" si="0"/>
        <v>3.22649294603616</v>
      </c>
      <c r="E26" s="27">
        <f t="shared" si="1"/>
        <v>3.22649294603616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>
        <v>42342</v>
      </c>
      <c r="B27" s="21">
        <v>5.9164137565856798</v>
      </c>
      <c r="C27" s="22"/>
      <c r="D27" s="27">
        <f t="shared" si="0"/>
        <v>1.8820687829283997</v>
      </c>
      <c r="E27" s="27">
        <f t="shared" si="1"/>
        <v>1.8820687829283997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>
        <v>42349</v>
      </c>
      <c r="B28" s="21">
        <v>6.2264150256849824</v>
      </c>
      <c r="C28" s="22"/>
      <c r="D28" s="27">
        <f t="shared" si="0"/>
        <v>3.4320751284249127</v>
      </c>
      <c r="E28" s="27">
        <f t="shared" si="1"/>
        <v>3.4320751284249127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>
        <v>42356</v>
      </c>
      <c r="B29" s="21">
        <v>6.2591904862527734</v>
      </c>
      <c r="C29" s="22"/>
      <c r="D29" s="27">
        <f t="shared" si="0"/>
        <v>3.5959524312638678</v>
      </c>
      <c r="E29" s="27">
        <f t="shared" si="1"/>
        <v>3.5959524312638678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>
        <v>42377</v>
      </c>
      <c r="B30" s="21">
        <v>6.3669706106337252</v>
      </c>
      <c r="C30" s="22"/>
      <c r="D30" s="27">
        <f t="shared" si="0"/>
        <v>4.1348530531686265</v>
      </c>
      <c r="E30" s="27">
        <f t="shared" si="1"/>
        <v>4.1348530531686265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>
        <v>42384</v>
      </c>
      <c r="B31" s="21">
        <v>6.2669014097080797</v>
      </c>
      <c r="C31" s="22"/>
      <c r="D31" s="27">
        <f t="shared" si="0"/>
        <v>3.6345070485403994</v>
      </c>
      <c r="E31" s="27">
        <f t="shared" si="1"/>
        <v>3.6345070485403994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>
        <v>42391</v>
      </c>
      <c r="B32" s="21">
        <v>6.2746018739743157</v>
      </c>
      <c r="C32" s="22"/>
      <c r="D32" s="27">
        <f t="shared" si="0"/>
        <v>3.6730093698715791</v>
      </c>
      <c r="E32" s="27">
        <f t="shared" si="1"/>
        <v>3.6730093698715791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6.2659518972394288</v>
      </c>
      <c r="C33" s="22"/>
      <c r="D33" s="27">
        <f t="shared" si="0"/>
        <v>3.6297594861971447</v>
      </c>
      <c r="E33" s="27">
        <f t="shared" si="1"/>
        <v>3.6297594861971447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70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6.3175182406598855</v>
      </c>
      <c r="C15" s="3" t="s">
        <v>10</v>
      </c>
      <c r="D15" s="16">
        <f>(B15-C6)/C6</f>
        <v>-3.5460188233618797E-3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0.26257234259298007</v>
      </c>
      <c r="C16" s="3" t="s">
        <v>9</v>
      </c>
      <c r="D16" s="16">
        <f>B16/B15</f>
        <v>4.1562577675367904E-2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6.5268215804279315</v>
      </c>
      <c r="C27" s="22"/>
      <c r="D27" s="27">
        <f t="shared" si="0"/>
        <v>4.9341079021396581</v>
      </c>
      <c r="E27" s="27">
        <f t="shared" si="1"/>
        <v>4.9341079021396581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6.1</v>
      </c>
      <c r="C28" s="22"/>
      <c r="D28" s="27">
        <f t="shared" si="0"/>
        <v>2.7999999999999989</v>
      </c>
      <c r="E28" s="27">
        <f t="shared" si="1"/>
        <v>2.7999999999999989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6.7</v>
      </c>
      <c r="C29" s="22"/>
      <c r="D29" s="27">
        <f t="shared" si="0"/>
        <v>5.8000000000000016</v>
      </c>
      <c r="E29" s="27">
        <f t="shared" si="1"/>
        <v>5.8000000000000016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</v>
      </c>
      <c r="C30" s="22"/>
      <c r="D30" s="27">
        <f t="shared" si="0"/>
        <v>2.3000000000000007</v>
      </c>
      <c r="E30" s="27">
        <f t="shared" si="1"/>
        <v>2.3000000000000007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6.6639711077185346</v>
      </c>
      <c r="C31" s="22"/>
      <c r="D31" s="27">
        <f t="shared" si="0"/>
        <v>5.6198555385926738</v>
      </c>
      <c r="E31" s="27">
        <f t="shared" si="1"/>
        <v>5.6198555385926738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5.8</v>
      </c>
      <c r="C32" s="22"/>
      <c r="D32" s="27">
        <f t="shared" si="0"/>
        <v>1.2999999999999998</v>
      </c>
      <c r="E32" s="27">
        <f t="shared" si="1"/>
        <v>1.2999999999999998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6.5112951416266149</v>
      </c>
      <c r="C33" s="22"/>
      <c r="D33" s="27">
        <f t="shared" si="0"/>
        <v>4.8564757081330754</v>
      </c>
      <c r="E33" s="27">
        <f t="shared" si="1"/>
        <v>4.8564757081330754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69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6.424184421211832</v>
      </c>
      <c r="C15" s="3" t="s">
        <v>10</v>
      </c>
      <c r="D15" s="16">
        <f>(B15-C6)/C6</f>
        <v>1.3278299875683299E-2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0.31053473615282229</v>
      </c>
      <c r="C16" s="3" t="s">
        <v>9</v>
      </c>
      <c r="D16" s="16">
        <f>B16/B15</f>
        <v>4.8338390648854423E-2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6.5268215804279315</v>
      </c>
      <c r="C27" s="22"/>
      <c r="D27" s="27">
        <f t="shared" si="0"/>
        <v>4.9341079021396581</v>
      </c>
      <c r="E27" s="27">
        <f t="shared" si="1"/>
        <v>4.9341079021396581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6.6576103291480102</v>
      </c>
      <c r="C28" s="22"/>
      <c r="D28" s="27">
        <f t="shared" si="0"/>
        <v>5.5880516457400518</v>
      </c>
      <c r="E28" s="27">
        <f t="shared" si="1"/>
        <v>5.5880516457400518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6.2854053067893254</v>
      </c>
      <c r="C29" s="22"/>
      <c r="D29" s="27">
        <f t="shared" ref="D29:D37" si="2">IF(ABS((B29-$C$6)/$C$7)&gt;3.5,(3.5*(B29-$C$6)/ABS(B29-$C$6))+4,(B29-$C$6)/$C$7+4)</f>
        <v>3.7270265339466278</v>
      </c>
      <c r="E29" s="27">
        <f t="shared" ref="E29:E37" si="3">IF(B29&gt;0,D29,#N/A)</f>
        <v>3.7270265339466278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5.8133286712289554</v>
      </c>
      <c r="C30" s="22"/>
      <c r="D30" s="27">
        <f t="shared" si="2"/>
        <v>1.3666433561447775</v>
      </c>
      <c r="E30" s="27">
        <f t="shared" si="3"/>
        <v>1.3666433561447775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6.6673112270107957</v>
      </c>
      <c r="C31" s="22"/>
      <c r="D31" s="27">
        <f t="shared" si="2"/>
        <v>5.6365561350539792</v>
      </c>
      <c r="E31" s="27">
        <f t="shared" si="3"/>
        <v>5.6365561350539792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6.8297412964055546</v>
      </c>
      <c r="C32" s="22"/>
      <c r="D32" s="27">
        <f t="shared" si="2"/>
        <v>6.4487064820277737</v>
      </c>
      <c r="E32" s="27">
        <f t="shared" si="3"/>
        <v>6.4487064820277737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6.676800667355419</v>
      </c>
      <c r="C33" s="22"/>
      <c r="D33" s="27">
        <f t="shared" si="2"/>
        <v>5.6840033367770957</v>
      </c>
      <c r="E33" s="27">
        <f t="shared" si="3"/>
        <v>5.6840033367770957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6.205418658373528</v>
      </c>
      <c r="C34" s="22"/>
      <c r="D34" s="27">
        <f t="shared" si="2"/>
        <v>3.3270932918676408</v>
      </c>
      <c r="E34" s="27">
        <f t="shared" si="3"/>
        <v>3.3270932918676408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>
        <v>42412</v>
      </c>
      <c r="B35" s="21">
        <v>7.0880116437363903</v>
      </c>
      <c r="C35" s="22"/>
      <c r="D35" s="27">
        <f t="shared" si="2"/>
        <v>7.5</v>
      </c>
      <c r="E35" s="27">
        <f t="shared" si="3"/>
        <v>7.5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68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6.4795917690778149</v>
      </c>
      <c r="C15" s="3" t="s">
        <v>10</v>
      </c>
      <c r="D15" s="16">
        <f>(B15-C6)/C6</f>
        <v>2.2017629192084387E-2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0.24389787862002243</v>
      </c>
      <c r="C16" s="3" t="s">
        <v>9</v>
      </c>
      <c r="D16" s="16">
        <f>B16/B15</f>
        <v>3.764093284147349E-2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6.8</v>
      </c>
      <c r="C27" s="22"/>
      <c r="D27" s="27">
        <f t="shared" si="0"/>
        <v>6.3</v>
      </c>
      <c r="E27" s="27">
        <f t="shared" si="1"/>
        <v>6.3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6.45</v>
      </c>
      <c r="C28" s="22"/>
      <c r="D28" s="27">
        <f t="shared" si="0"/>
        <v>4.5500000000000016</v>
      </c>
      <c r="E28" s="27">
        <f t="shared" si="1"/>
        <v>4.5500000000000016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6.6918824636959471</v>
      </c>
      <c r="C29" s="22"/>
      <c r="D29" s="27">
        <f t="shared" ref="D29:D37" si="2">IF(ABS((B29-$C$6)/$C$7)&gt;3.5,(3.5*(B29-$C$6)/ABS(B29-$C$6))+4,(B29-$C$6)/$C$7+4)</f>
        <v>5.7594123184797361</v>
      </c>
      <c r="E29" s="27">
        <f t="shared" ref="E29:E37" si="3">IF(B29&gt;0,D29,#N/A)</f>
        <v>5.7594123184797361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</v>
      </c>
      <c r="C30" s="22"/>
      <c r="D30" s="27">
        <f t="shared" si="2"/>
        <v>4.8000000000000007</v>
      </c>
      <c r="E30" s="27">
        <f t="shared" si="3"/>
        <v>4.8000000000000007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6.45</v>
      </c>
      <c r="C31" s="22"/>
      <c r="D31" s="27">
        <f t="shared" si="2"/>
        <v>4.5500000000000016</v>
      </c>
      <c r="E31" s="27">
        <f t="shared" si="3"/>
        <v>4.5500000000000016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6.6</v>
      </c>
      <c r="C32" s="22"/>
      <c r="D32" s="27">
        <f t="shared" si="2"/>
        <v>5.2999999999999989</v>
      </c>
      <c r="E32" s="27">
        <f t="shared" si="3"/>
        <v>5.2999999999999989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6.872891008737497</v>
      </c>
      <c r="C33" s="22"/>
      <c r="D33" s="27">
        <f t="shared" si="2"/>
        <v>6.6644550436874859</v>
      </c>
      <c r="E33" s="27">
        <f t="shared" si="3"/>
        <v>6.6644550436874859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6.8480090526863933</v>
      </c>
      <c r="C34" s="22"/>
      <c r="D34" s="27">
        <f t="shared" si="2"/>
        <v>6.540045263431967</v>
      </c>
      <c r="E34" s="27">
        <f t="shared" si="3"/>
        <v>6.540045263431967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67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6.6154157758976346</v>
      </c>
      <c r="C15" s="3" t="s">
        <v>10</v>
      </c>
      <c r="D15" s="16">
        <f>(B15-C6)/C6</f>
        <v>4.3440974116346183E-2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0.19882132689887455</v>
      </c>
      <c r="C16" s="3" t="s">
        <v>9</v>
      </c>
      <c r="D16" s="16">
        <f>B16/B15</f>
        <v>3.0054245059434201E-2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6.6880686457094267</v>
      </c>
      <c r="C19" s="22"/>
      <c r="D19" s="27">
        <f>IF(ABS((B19-$C$6)/$C$7)&gt;3.5,(3.5*(B19-$C$6)/ABS(B19-$C$6))+4,(B19-$C$6)/$C$7+4)</f>
        <v>5.7403432285471343</v>
      </c>
      <c r="E19" s="27">
        <f>IF(B19&gt;0,D19,#N/A)</f>
        <v>5.7403432285471343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6.8632709765748583</v>
      </c>
      <c r="C20" s="22"/>
      <c r="D20" s="27">
        <f t="shared" ref="D20:D43" si="0">IF(ABS((B20-$C$6)/$C$7)&gt;3.5,(3.5*(B20-$C$6)/ABS(B20-$C$6))+4,(B20-$C$6)/$C$7+4)</f>
        <v>6.6163548828742922</v>
      </c>
      <c r="E20" s="27">
        <f t="shared" ref="E20:E43" si="1">IF(B20&gt;0,D20,#N/A)</f>
        <v>6.6163548828742922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6.5556289367319547</v>
      </c>
      <c r="C21" s="22"/>
      <c r="D21" s="27">
        <f t="shared" si="0"/>
        <v>5.0781446836597741</v>
      </c>
      <c r="E21" s="27">
        <f t="shared" si="1"/>
        <v>5.0781446836597741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6.6175944023794724</v>
      </c>
      <c r="C22" s="22"/>
      <c r="D22" s="27">
        <f t="shared" si="0"/>
        <v>5.3879720118973626</v>
      </c>
      <c r="E22" s="27">
        <f t="shared" si="1"/>
        <v>5.3879720118973626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6.8493607098585922</v>
      </c>
      <c r="C23" s="22"/>
      <c r="D23" s="27">
        <f t="shared" si="0"/>
        <v>6.5468035492929619</v>
      </c>
      <c r="E23" s="27">
        <f t="shared" si="1"/>
        <v>6.5468035492929619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6.4172047526168168</v>
      </c>
      <c r="C24" s="22"/>
      <c r="D24" s="27">
        <f t="shared" si="0"/>
        <v>4.3860237630840846</v>
      </c>
      <c r="E24" s="27">
        <f t="shared" si="1"/>
        <v>4.3860237630840846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6.3424783941823986</v>
      </c>
      <c r="C25" s="22"/>
      <c r="D25" s="27">
        <f t="shared" si="0"/>
        <v>4.0123919709119935</v>
      </c>
      <c r="E25" s="27">
        <f t="shared" si="1"/>
        <v>4.0123919709119935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6.8655442585819397</v>
      </c>
      <c r="C26" s="22"/>
      <c r="D26" s="27">
        <f t="shared" si="0"/>
        <v>6.6277212929096994</v>
      </c>
      <c r="E26" s="27">
        <f t="shared" si="1"/>
        <v>6.6277212929096994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6.6442141754319888</v>
      </c>
      <c r="C27" s="22"/>
      <c r="D27" s="27">
        <f t="shared" si="0"/>
        <v>5.5210708771599446</v>
      </c>
      <c r="E27" s="27">
        <f t="shared" si="1"/>
        <v>5.5210708771599446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6.5113747435330875</v>
      </c>
      <c r="C28" s="22"/>
      <c r="D28" s="27">
        <f t="shared" si="0"/>
        <v>4.8568737176654384</v>
      </c>
      <c r="E28" s="27">
        <f t="shared" si="1"/>
        <v>4.8568737176654384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6.7</v>
      </c>
      <c r="C29" s="22"/>
      <c r="D29" s="27">
        <f t="shared" ref="D29:D37" si="2">IF(ABS((B29-$C$6)/$C$7)&gt;3.5,(3.5*(B29-$C$6)/ABS(B29-$C$6))+4,(B29-$C$6)/$C$7+4)</f>
        <v>5.8000000000000016</v>
      </c>
      <c r="E29" s="27">
        <f t="shared" ref="E29:E37" si="3">IF(B29&gt;0,D29,#N/A)</f>
        <v>5.8000000000000016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6.5277838469424747</v>
      </c>
      <c r="C30" s="22"/>
      <c r="D30" s="27">
        <f t="shared" si="2"/>
        <v>4.9389192347123743</v>
      </c>
      <c r="E30" s="27">
        <f t="shared" si="3"/>
        <v>4.9389192347123743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6.3292316038510759</v>
      </c>
      <c r="C31" s="22"/>
      <c r="D31" s="27">
        <f t="shared" si="2"/>
        <v>3.94615801925538</v>
      </c>
      <c r="E31" s="27">
        <f t="shared" si="3"/>
        <v>3.94615801925538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6.4408234205271579</v>
      </c>
      <c r="C32" s="22"/>
      <c r="D32" s="27">
        <f t="shared" si="2"/>
        <v>4.5041171026357905</v>
      </c>
      <c r="E32" s="27">
        <f t="shared" si="3"/>
        <v>4.5041171026357905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6.5040735474409299</v>
      </c>
      <c r="C33" s="22"/>
      <c r="D33" s="27">
        <f t="shared" si="2"/>
        <v>4.8203677372046503</v>
      </c>
      <c r="E33" s="27">
        <f t="shared" si="3"/>
        <v>4.8203677372046503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6.99</v>
      </c>
      <c r="C34" s="22"/>
      <c r="D34" s="27">
        <f t="shared" si="2"/>
        <v>7.2500000000000018</v>
      </c>
      <c r="E34" s="27">
        <f t="shared" si="3"/>
        <v>7.2500000000000018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66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6.4604602930548403</v>
      </c>
      <c r="C15" s="3" t="s">
        <v>10</v>
      </c>
      <c r="D15" s="16">
        <f>(B15-C6)/C6</f>
        <v>1.9000046223160948E-2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6.2480768412260392E-2</v>
      </c>
      <c r="C16" s="3" t="s">
        <v>9</v>
      </c>
      <c r="D16" s="16">
        <f>B16/B15</f>
        <v>9.6712564705999059E-3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6.5518029252009002</v>
      </c>
      <c r="C19" s="22"/>
      <c r="D19" s="27">
        <f>IF(ABS((B19-$C$6)/$C$7)&gt;3.5,(3.5*(B19-$C$6)/ABS(B19-$C$6))+4,(B19-$C$6)/$C$7+4)</f>
        <v>5.0590146260045019</v>
      </c>
      <c r="E19" s="27">
        <f>IF(B19&gt;0,D19,#N/A)</f>
        <v>5.0590146260045019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6.4709170138987249</v>
      </c>
      <c r="C20" s="22"/>
      <c r="D20" s="27">
        <f t="shared" ref="D20:D43" si="0">IF(ABS((B20-$C$6)/$C$7)&gt;3.5,(3.5*(B20-$C$6)/ABS(B20-$C$6))+4,(B20-$C$6)/$C$7+4)</f>
        <v>4.654585069493625</v>
      </c>
      <c r="E20" s="27">
        <f t="shared" ref="E20:E43" si="1">IF(B20&gt;0,D20,#N/A)</f>
        <v>4.654585069493625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6.3745238768708079</v>
      </c>
      <c r="C21" s="22"/>
      <c r="D21" s="27">
        <f t="shared" si="0"/>
        <v>4.1726193843540402</v>
      </c>
      <c r="E21" s="27">
        <f t="shared" si="1"/>
        <v>4.1726193843540402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6.5037268078915078</v>
      </c>
      <c r="C22" s="22"/>
      <c r="D22" s="27">
        <f t="shared" si="0"/>
        <v>4.8186340394575398</v>
      </c>
      <c r="E22" s="27">
        <f t="shared" si="1"/>
        <v>4.8186340394575398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6.4865738515029081</v>
      </c>
      <c r="C23" s="22"/>
      <c r="D23" s="27">
        <f t="shared" si="0"/>
        <v>4.7328692575145412</v>
      </c>
      <c r="E23" s="27">
        <f t="shared" si="1"/>
        <v>4.7328692575145412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6.4283786961415901</v>
      </c>
      <c r="C24" s="22"/>
      <c r="D24" s="27">
        <f t="shared" si="0"/>
        <v>4.4418934807079511</v>
      </c>
      <c r="E24" s="27">
        <f t="shared" si="1"/>
        <v>4.4418934807079511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6.5015826741320781</v>
      </c>
      <c r="C25" s="22"/>
      <c r="D25" s="27">
        <f t="shared" si="0"/>
        <v>4.8079133706603914</v>
      </c>
      <c r="E25" s="27">
        <f t="shared" si="1"/>
        <v>4.8079133706603914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6.54</v>
      </c>
      <c r="C26" s="22"/>
      <c r="D26" s="27">
        <f t="shared" si="0"/>
        <v>5.0000000000000009</v>
      </c>
      <c r="E26" s="27">
        <f t="shared" si="1"/>
        <v>5.0000000000000009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6.4309247128723657</v>
      </c>
      <c r="C27" s="22"/>
      <c r="D27" s="27">
        <f t="shared" si="0"/>
        <v>4.454623564361829</v>
      </c>
      <c r="E27" s="27">
        <f t="shared" si="1"/>
        <v>4.454623564361829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6.4646210368257018</v>
      </c>
      <c r="C28" s="22"/>
      <c r="D28" s="27">
        <f t="shared" si="0"/>
        <v>4.6231051841285096</v>
      </c>
      <c r="E28" s="27">
        <f t="shared" si="1"/>
        <v>4.6231051841285096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6.3713948740361959</v>
      </c>
      <c r="C29" s="22"/>
      <c r="D29" s="27">
        <f t="shared" ref="D29:D37" si="2">IF(ABS((B29-$C$6)/$C$7)&gt;3.5,(3.5*(B29-$C$6)/ABS(B29-$C$6))+4,(B29-$C$6)/$C$7+4)</f>
        <v>4.15697437018098</v>
      </c>
      <c r="E29" s="27">
        <f t="shared" ref="E29:E37" si="3">IF(B29&gt;0,D29,#N/A)</f>
        <v>4.15697437018098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6.5455781160882909</v>
      </c>
      <c r="C30" s="22"/>
      <c r="D30" s="27">
        <f t="shared" si="2"/>
        <v>5.0278905804414551</v>
      </c>
      <c r="E30" s="27">
        <f t="shared" si="3"/>
        <v>5.0278905804414551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6.4318121523276206</v>
      </c>
      <c r="C31" s="22"/>
      <c r="D31" s="27">
        <f t="shared" si="2"/>
        <v>4.4590607616381037</v>
      </c>
      <c r="E31" s="27">
        <f t="shared" si="3"/>
        <v>4.4590607616381037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6.3655279510887341</v>
      </c>
      <c r="C32" s="22"/>
      <c r="D32" s="27">
        <f t="shared" si="2"/>
        <v>4.1276397554436715</v>
      </c>
      <c r="E32" s="27">
        <f t="shared" si="3"/>
        <v>4.1276397554436715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</v>
      </c>
      <c r="C33" s="22"/>
      <c r="D33" s="27">
        <f t="shared" si="2"/>
        <v>4.8000000000000007</v>
      </c>
      <c r="E33" s="27">
        <f t="shared" si="3"/>
        <v>4.8000000000000007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6.4</v>
      </c>
      <c r="C34" s="22"/>
      <c r="D34" s="27">
        <f t="shared" si="2"/>
        <v>4.3000000000000025</v>
      </c>
      <c r="E34" s="27">
        <f t="shared" si="3"/>
        <v>4.3000000000000025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65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6.5661486539695941</v>
      </c>
      <c r="C15" s="3" t="s">
        <v>10</v>
      </c>
      <c r="D15" s="16">
        <f>(B15-C6)/C6</f>
        <v>3.5670134695519599E-2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0.11747610520522403</v>
      </c>
      <c r="C16" s="3" t="s">
        <v>9</v>
      </c>
      <c r="D16" s="16">
        <f>B16/B15</f>
        <v>1.7891173562481461E-2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6.4</v>
      </c>
      <c r="C19" s="22"/>
      <c r="D19" s="27">
        <f>IF(ABS((B19-$C$6)/$C$7)&gt;3.5,(3.5*(B19-$C$6)/ABS(B19-$C$6))+4,(B19-$C$6)/$C$7+4)</f>
        <v>4.3000000000000025</v>
      </c>
      <c r="E19" s="27">
        <f>IF(B19&gt;0,D19,#N/A)</f>
        <v>4.3000000000000025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6.4709170138987249</v>
      </c>
      <c r="C20" s="22"/>
      <c r="D20" s="27">
        <f t="shared" ref="D20:D43" si="0">IF(ABS((B20-$C$6)/$C$7)&gt;3.5,(3.5*(B20-$C$6)/ABS(B20-$C$6))+4,(B20-$C$6)/$C$7+4)</f>
        <v>4.654585069493625</v>
      </c>
      <c r="E20" s="27">
        <f t="shared" ref="E20:E43" si="1">IF(B20&gt;0,D20,#N/A)</f>
        <v>4.654585069493625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6.4</v>
      </c>
      <c r="C21" s="22"/>
      <c r="D21" s="27">
        <f t="shared" si="0"/>
        <v>4.3000000000000025</v>
      </c>
      <c r="E21" s="27">
        <f t="shared" si="1"/>
        <v>4.3000000000000025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6.5037268078915078</v>
      </c>
      <c r="C22" s="22"/>
      <c r="D22" s="27">
        <f t="shared" si="0"/>
        <v>4.8186340394575398</v>
      </c>
      <c r="E22" s="27">
        <f t="shared" si="1"/>
        <v>4.8186340394575398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6.4865738515029081</v>
      </c>
      <c r="C23" s="22"/>
      <c r="D23" s="27">
        <f t="shared" si="0"/>
        <v>4.7328692575145412</v>
      </c>
      <c r="E23" s="27">
        <f t="shared" si="1"/>
        <v>4.7328692575145412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6.55</v>
      </c>
      <c r="C24" s="22"/>
      <c r="D24" s="27">
        <f t="shared" si="0"/>
        <v>5.05</v>
      </c>
      <c r="E24" s="27">
        <f t="shared" si="1"/>
        <v>5.05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6.5015826741320781</v>
      </c>
      <c r="C25" s="22"/>
      <c r="D25" s="27">
        <f t="shared" si="0"/>
        <v>4.8079133706603914</v>
      </c>
      <c r="E25" s="27">
        <f t="shared" si="1"/>
        <v>4.8079133706603914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6.54</v>
      </c>
      <c r="C26" s="22"/>
      <c r="D26" s="27">
        <f t="shared" si="0"/>
        <v>5.0000000000000009</v>
      </c>
      <c r="E26" s="27">
        <f t="shared" si="1"/>
        <v>5.0000000000000009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6.58</v>
      </c>
      <c r="C27" s="22"/>
      <c r="D27" s="27">
        <f t="shared" si="0"/>
        <v>5.2000000000000011</v>
      </c>
      <c r="E27" s="27">
        <f t="shared" si="1"/>
        <v>5.2000000000000011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6.55</v>
      </c>
      <c r="C28" s="22"/>
      <c r="D28" s="27">
        <f t="shared" si="0"/>
        <v>5.05</v>
      </c>
      <c r="E28" s="27">
        <f t="shared" si="1"/>
        <v>5.05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6.6</v>
      </c>
      <c r="C29" s="22"/>
      <c r="D29" s="27">
        <f t="shared" ref="D29:D37" si="2">IF(ABS((B29-$C$6)/$C$7)&gt;3.5,(3.5*(B29-$C$6)/ABS(B29-$C$6))+4,(B29-$C$6)/$C$7+4)</f>
        <v>5.2999999999999989</v>
      </c>
      <c r="E29" s="27">
        <f t="shared" ref="E29:E37" si="3">IF(B29&gt;0,D29,#N/A)</f>
        <v>5.2999999999999989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6.5455781160882909</v>
      </c>
      <c r="C30" s="22"/>
      <c r="D30" s="27">
        <f t="shared" si="2"/>
        <v>5.0278905804414551</v>
      </c>
      <c r="E30" s="27">
        <f t="shared" si="3"/>
        <v>5.0278905804414551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6.7</v>
      </c>
      <c r="C31" s="22"/>
      <c r="D31" s="27">
        <f t="shared" si="2"/>
        <v>5.8000000000000016</v>
      </c>
      <c r="E31" s="27">
        <f t="shared" si="3"/>
        <v>5.8000000000000016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6.65</v>
      </c>
      <c r="C32" s="22"/>
      <c r="D32" s="27">
        <f t="shared" si="2"/>
        <v>5.5500000000000025</v>
      </c>
      <c r="E32" s="27">
        <f t="shared" si="3"/>
        <v>5.5500000000000025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6.78</v>
      </c>
      <c r="C33" s="22"/>
      <c r="D33" s="27">
        <f t="shared" si="2"/>
        <v>6.200000000000002</v>
      </c>
      <c r="E33" s="27">
        <f t="shared" si="3"/>
        <v>6.200000000000002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6.8</v>
      </c>
      <c r="C34" s="22"/>
      <c r="D34" s="27">
        <f t="shared" si="2"/>
        <v>6.3</v>
      </c>
      <c r="E34" s="27">
        <f t="shared" si="3"/>
        <v>6.3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64</v>
      </c>
    </row>
    <row r="3" spans="1:16" x14ac:dyDescent="0.25">
      <c r="A3" s="3" t="s">
        <v>50</v>
      </c>
      <c r="B3" s="4" t="s">
        <v>14</v>
      </c>
      <c r="C3" s="5" t="s">
        <v>8</v>
      </c>
      <c r="D3" s="6"/>
      <c r="E3" s="3"/>
    </row>
    <row r="4" spans="1:16" ht="15.75" x14ac:dyDescent="0.25">
      <c r="A4" s="3" t="s">
        <v>51</v>
      </c>
      <c r="B4" s="4" t="s">
        <v>13</v>
      </c>
      <c r="C4" s="5" t="s">
        <v>8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6.4190591023694203</v>
      </c>
      <c r="C15" s="3" t="s">
        <v>10</v>
      </c>
      <c r="D15" s="16">
        <f>(B15-C6)/C6</f>
        <v>1.2469889963630992E-2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0.33807544396567035</v>
      </c>
      <c r="C16" s="3" t="s">
        <v>9</v>
      </c>
      <c r="D16" s="16">
        <f>B16/B15</f>
        <v>5.2667445271048996E-2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6.4161103343998551</v>
      </c>
      <c r="C19" s="22"/>
      <c r="D19" s="27">
        <f>IF(ABS((B19-$C$6)/$C$7)&gt;3.5,(3.5*(B19-$C$6)/ABS(B19-$C$6))+4,(B19-$C$6)/$C$7+4)</f>
        <v>4.3805516719992763</v>
      </c>
      <c r="E19" s="27">
        <f>IF(B19&gt;0,D19,#N/A)</f>
        <v>4.3805516719992763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6.6209854983448171</v>
      </c>
      <c r="C20" s="22"/>
      <c r="D20" s="27">
        <f t="shared" ref="D20:D43" si="0">IF(ABS((B20-$C$6)/$C$7)&gt;3.5,(3.5*(B20-$C$6)/ABS(B20-$C$6))+4,(B20-$C$6)/$C$7+4)</f>
        <v>5.4049274917240862</v>
      </c>
      <c r="E20" s="27">
        <f t="shared" ref="E20:E43" si="1">IF(B20&gt;0,D20,#N/A)</f>
        <v>5.4049274917240862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6.8</v>
      </c>
      <c r="C21" s="22"/>
      <c r="D21" s="27">
        <f t="shared" si="0"/>
        <v>6.3</v>
      </c>
      <c r="E21" s="27">
        <f t="shared" si="1"/>
        <v>6.3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</v>
      </c>
      <c r="C22" s="22"/>
      <c r="D22" s="27">
        <f t="shared" si="0"/>
        <v>2.3000000000000007</v>
      </c>
      <c r="E22" s="27">
        <f t="shared" si="1"/>
        <v>2.3000000000000007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6.4756471081331259</v>
      </c>
      <c r="C23" s="22"/>
      <c r="D23" s="27">
        <f t="shared" si="0"/>
        <v>4.6782355406656304</v>
      </c>
      <c r="E23" s="27">
        <f t="shared" si="1"/>
        <v>4.6782355406656304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6.4334517835653973</v>
      </c>
      <c r="C24" s="22"/>
      <c r="D24" s="27">
        <f t="shared" si="0"/>
        <v>4.467258917826987</v>
      </c>
      <c r="E24" s="27">
        <f t="shared" si="1"/>
        <v>4.467258917826987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6.8907253696728734</v>
      </c>
      <c r="C25" s="22"/>
      <c r="D25" s="27">
        <f t="shared" si="0"/>
        <v>6.7536268483643678</v>
      </c>
      <c r="E25" s="27">
        <f t="shared" si="1"/>
        <v>6.7536268483643678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6.570037083080388</v>
      </c>
      <c r="C26" s="22"/>
      <c r="D26" s="27">
        <f t="shared" si="0"/>
        <v>5.1501854154019409</v>
      </c>
      <c r="E26" s="27">
        <f t="shared" si="1"/>
        <v>5.1501854154019409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6.1819804775645029</v>
      </c>
      <c r="C27" s="22"/>
      <c r="D27" s="27">
        <f t="shared" si="0"/>
        <v>3.209902387822515</v>
      </c>
      <c r="E27" s="27">
        <f t="shared" si="1"/>
        <v>3.209902387822515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6.4340975816470749</v>
      </c>
      <c r="C28" s="22"/>
      <c r="D28" s="27">
        <f t="shared" si="0"/>
        <v>4.4704879082353752</v>
      </c>
      <c r="E28" s="27">
        <f t="shared" si="1"/>
        <v>4.4704879082353752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6.1258290704849063</v>
      </c>
      <c r="C29" s="22"/>
      <c r="D29" s="27">
        <f t="shared" ref="D29:D37" si="2">IF(ABS((B29-$C$6)/$C$7)&gt;3.5,(3.5*(B29-$C$6)/ABS(B29-$C$6))+4,(B29-$C$6)/$C$7+4)</f>
        <v>2.9291453524245323</v>
      </c>
      <c r="E29" s="27">
        <f t="shared" ref="E29:E37" si="3">IF(B29&gt;0,D29,#N/A)</f>
        <v>2.9291453524245323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</v>
      </c>
      <c r="C30" s="22"/>
      <c r="D30" s="27">
        <f t="shared" si="2"/>
        <v>2.3000000000000007</v>
      </c>
      <c r="E30" s="27">
        <f t="shared" si="3"/>
        <v>2.3000000000000007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6.8</v>
      </c>
      <c r="C31" s="22"/>
      <c r="D31" s="27">
        <f t="shared" si="2"/>
        <v>6.3</v>
      </c>
      <c r="E31" s="27">
        <f t="shared" si="3"/>
        <v>6.3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6.2560813310177767</v>
      </c>
      <c r="C32" s="22"/>
      <c r="D32" s="27">
        <f t="shared" si="2"/>
        <v>3.5804066550888844</v>
      </c>
      <c r="E32" s="27">
        <f t="shared" si="3"/>
        <v>3.5804066550888844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6.9</v>
      </c>
      <c r="C33" s="22"/>
      <c r="D33" s="27">
        <f t="shared" si="2"/>
        <v>6.8000000000000025</v>
      </c>
      <c r="E33" s="27">
        <f t="shared" si="3"/>
        <v>6.8000000000000025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5.8</v>
      </c>
      <c r="C34" s="22"/>
      <c r="D34" s="27">
        <f t="shared" si="2"/>
        <v>1.2999999999999998</v>
      </c>
      <c r="E34" s="27">
        <f t="shared" si="3"/>
        <v>1.2999999999999998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11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Istruzioni</vt:lpstr>
      <vt:lpstr>caso_01</vt:lpstr>
      <vt:lpstr>caso_02</vt:lpstr>
      <vt:lpstr>caso_03</vt:lpstr>
      <vt:lpstr>caso_04</vt:lpstr>
      <vt:lpstr>caso_05</vt:lpstr>
      <vt:lpstr>caso_06</vt:lpstr>
      <vt:lpstr>caso_07</vt:lpstr>
      <vt:lpstr>caso_08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2021-05-25T11:01:08Z</dcterms:modified>
</cp:coreProperties>
</file>